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9 ERRA Compliance - NonRecord\Demand Response H-K\"/>
    </mc:Choice>
  </mc:AlternateContent>
  <xr:revisionPtr revIDLastSave="0" documentId="13_ncr:1_{D1FFDCBA-0F33-4ED8-9908-286E350A14E6}" xr6:coauthVersionLast="41" xr6:coauthVersionMax="41" xr10:uidLastSave="{00000000-0000-0000-0000-000000000000}"/>
  <bookViews>
    <workbookView xWindow="-110" yWindow="-110" windowWidth="25820" windowHeight="14020" firstSheet="2" activeTab="5" xr2:uid="{00000000-000D-0000-FFFF-FFFF00000000}"/>
  </bookViews>
  <sheets>
    <sheet name="Summary" sheetId="1" r:id="rId1"/>
    <sheet name="CBP DO 11-7 Available Capacity" sheetId="13" r:id="rId2"/>
    <sheet name="CBP DA 11-7 Available Capacity " sheetId="2" r:id="rId3"/>
    <sheet name="CBP DA 1-9 Available Capacity" sheetId="8" r:id="rId4"/>
    <sheet name="CBP DO 1-9 Available Capacity" sheetId="14" r:id="rId5"/>
    <sheet name="SSP Available Capacity" sheetId="12" r:id="rId6"/>
  </sheets>
  <definedNames>
    <definedName name="_xlnm._FilterDatabase" localSheetId="2" hidden="1">'CBP DA 11-7 Available Capacity '!$A$1:$N$66</definedName>
    <definedName name="_xlnm._FilterDatabase" localSheetId="3" hidden="1">'CBP DA 1-9 Available Capacity'!$A$1:$L$46</definedName>
    <definedName name="_xlnm._FilterDatabase" localSheetId="5" hidden="1">'SSP Available Capacity'!$A$1:$Q$62</definedName>
    <definedName name="solver_typ" localSheetId="2" hidden="1">2</definedName>
    <definedName name="solver_typ" localSheetId="3" hidden="1">2</definedName>
    <definedName name="solver_typ" localSheetId="5" hidden="1">2</definedName>
    <definedName name="solver_typ" localSheetId="0" hidden="1">2</definedName>
    <definedName name="solver_ver" localSheetId="2" hidden="1">17</definedName>
    <definedName name="solver_ver" localSheetId="3" hidden="1">17</definedName>
    <definedName name="solver_ver" localSheetId="5" hidden="1">17</definedName>
    <definedName name="solver_ver" localSheetId="0" hidden="1">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B29" i="1"/>
  <c r="G23" i="1"/>
  <c r="F23" i="1"/>
  <c r="E23" i="1"/>
  <c r="D23" i="1"/>
  <c r="D22" i="1"/>
  <c r="C23" i="1"/>
  <c r="C17" i="1"/>
  <c r="C16" i="1"/>
  <c r="G11" i="1"/>
  <c r="F11" i="1"/>
  <c r="D11" i="1"/>
  <c r="G5" i="1"/>
  <c r="F5" i="1"/>
  <c r="D5" i="1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F2" i="12"/>
  <c r="B28" i="1" s="1"/>
  <c r="G18" i="14"/>
  <c r="F18" i="14"/>
  <c r="G17" i="14"/>
  <c r="F17" i="14"/>
  <c r="G16" i="14"/>
  <c r="F16" i="14"/>
  <c r="G15" i="14"/>
  <c r="F15" i="14"/>
  <c r="G14" i="14"/>
  <c r="F14" i="14"/>
  <c r="G22" i="1" s="1"/>
  <c r="G13" i="14"/>
  <c r="F13" i="14"/>
  <c r="G12" i="14"/>
  <c r="F12" i="14"/>
  <c r="G11" i="14"/>
  <c r="F11" i="14"/>
  <c r="G10" i="14"/>
  <c r="F10" i="14"/>
  <c r="F22" i="1" s="1"/>
  <c r="G9" i="14"/>
  <c r="F9" i="14"/>
  <c r="G8" i="14"/>
  <c r="F8" i="14"/>
  <c r="E22" i="1" s="1"/>
  <c r="G7" i="14"/>
  <c r="F7" i="14"/>
  <c r="G6" i="14"/>
  <c r="F6" i="14"/>
  <c r="G5" i="14"/>
  <c r="F5" i="14"/>
  <c r="G4" i="14"/>
  <c r="F4" i="14"/>
  <c r="G3" i="14"/>
  <c r="F3" i="14"/>
  <c r="G2" i="14"/>
  <c r="F2" i="14"/>
  <c r="C22" i="1" s="1"/>
  <c r="G4" i="8"/>
  <c r="F4" i="8"/>
  <c r="G3" i="8"/>
  <c r="F3" i="8"/>
  <c r="G2" i="8"/>
  <c r="F2" i="8"/>
  <c r="G15" i="13"/>
  <c r="F15" i="13"/>
  <c r="G14" i="13"/>
  <c r="F14" i="13"/>
  <c r="G13" i="13"/>
  <c r="F13" i="13"/>
  <c r="G12" i="13"/>
  <c r="F12" i="13"/>
  <c r="G11" i="13"/>
  <c r="F11" i="13"/>
  <c r="G10" i="13"/>
  <c r="F10" i="13"/>
  <c r="G10" i="1" s="1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F2" i="13"/>
  <c r="D10" i="1" s="1"/>
  <c r="E28" i="1" l="1"/>
  <c r="D28" i="1"/>
  <c r="G28" i="1"/>
  <c r="H28" i="1"/>
  <c r="F28" i="1"/>
  <c r="F10" i="1"/>
  <c r="E24" i="1"/>
  <c r="H22" i="1"/>
  <c r="H23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" i="2"/>
  <c r="G3" i="2"/>
  <c r="G4" i="2"/>
  <c r="G5" i="2"/>
  <c r="E5" i="1" s="1"/>
  <c r="H5" i="1" s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" i="2"/>
  <c r="D4" i="1" l="1"/>
  <c r="D6" i="1" s="1"/>
  <c r="G4" i="1"/>
  <c r="G6" i="1" s="1"/>
  <c r="E4" i="1"/>
  <c r="E6" i="1" s="1"/>
  <c r="F4" i="1"/>
  <c r="F6" i="1" s="1"/>
  <c r="H24" i="1"/>
  <c r="D17" i="1"/>
  <c r="H4" i="1" l="1"/>
  <c r="H6" i="1" s="1"/>
  <c r="D30" i="1"/>
  <c r="E30" i="1"/>
  <c r="F30" i="1"/>
  <c r="I29" i="1" l="1"/>
  <c r="I28" i="1" l="1"/>
  <c r="I30" i="1" s="1"/>
  <c r="D12" i="1" l="1"/>
  <c r="G30" i="1"/>
  <c r="G12" i="1" l="1"/>
  <c r="F12" i="1"/>
  <c r="H11" i="1"/>
  <c r="H17" i="1"/>
  <c r="H16" i="1"/>
  <c r="H10" i="1"/>
  <c r="H12" i="1" l="1"/>
  <c r="H18" i="1"/>
</calcChain>
</file>

<file path=xl/sharedStrings.xml><?xml version="1.0" encoding="utf-8"?>
<sst xmlns="http://schemas.openxmlformats.org/spreadsheetml/2006/main" count="201" uniqueCount="35">
  <si>
    <t>Program</t>
  </si>
  <si>
    <t>May</t>
  </si>
  <si>
    <t xml:space="preserve">June </t>
  </si>
  <si>
    <t>July</t>
  </si>
  <si>
    <t>August</t>
  </si>
  <si>
    <t xml:space="preserve">September </t>
  </si>
  <si>
    <t>October</t>
  </si>
  <si>
    <t xml:space="preserve"> </t>
  </si>
  <si>
    <t>Total</t>
  </si>
  <si>
    <t>Total Available for Dispatch when Triggers Met</t>
  </si>
  <si>
    <t>CBP DA Dispatched</t>
  </si>
  <si>
    <t xml:space="preserve">Percentage Dispatched </t>
  </si>
  <si>
    <t>Total Energy Acutally Dispatched</t>
  </si>
  <si>
    <t>MWHr Dispatched</t>
  </si>
  <si>
    <t>MWhr Available</t>
  </si>
  <si>
    <t>Total Available for Dispatch when Triggers Met(MWh)</t>
  </si>
  <si>
    <t>Attachment I</t>
  </si>
  <si>
    <t>SSP Dispatched(MWh)</t>
  </si>
  <si>
    <t>SSP Dispatched</t>
  </si>
  <si>
    <t>CBP-DA 11am-7pm</t>
  </si>
  <si>
    <t>Progarm</t>
  </si>
  <si>
    <t>April</t>
  </si>
  <si>
    <t>June</t>
  </si>
  <si>
    <t>September</t>
  </si>
  <si>
    <t>Number of Hours</t>
  </si>
  <si>
    <t>CBP-DO 11am-7pm</t>
  </si>
  <si>
    <t>CBP DA 1pm-9pm</t>
  </si>
  <si>
    <t>CBP-DO 1pm-9pm</t>
  </si>
  <si>
    <t>AC SAVER ALL</t>
  </si>
  <si>
    <t>CPB-DA 11-7 Dispatched(MWh)</t>
  </si>
  <si>
    <t>CPB-DO 11-7 Dispatched(MWh)</t>
  </si>
  <si>
    <t>CPB-DA 1-9 Dispatched(MWh)</t>
  </si>
  <si>
    <t>CPB-DO 1-9 Dispatched(MWh)</t>
  </si>
  <si>
    <t>o</t>
  </si>
  <si>
    <t>*****-  Red rows are times when SDG&amp;E did not call the event when Triggers were met.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</si>
</sst>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_);\(#,##0.0\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entury Gothic"/>
      <family val="2"/>
    </font>
    <font>
      <b/>
      <sz val="11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1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72"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9" fontId="0" fillId="0" borderId="1" xfId="4" applyFont="1" applyBorder="1"/>
    <xf numFmtId="16" fontId="3" fillId="0" borderId="1" xfId="0" applyNumberFormat="1" applyFont="1" applyBorder="1"/>
    <xf numFmtId="37" fontId="0" fillId="0" borderId="1" xfId="3" applyNumberFormat="1" applyFont="1" applyBorder="1"/>
    <xf numFmtId="37" fontId="0" fillId="0" borderId="1" xfId="0" applyNumberFormat="1" applyBorder="1"/>
    <xf numFmtId="0" fontId="0" fillId="0" borderId="0" xfId="0" applyFill="1"/>
    <xf numFmtId="0" fontId="3" fillId="0" borderId="0" xfId="0" applyFont="1" applyFill="1"/>
    <xf numFmtId="0" fontId="0" fillId="0" borderId="0" xfId="0" applyFont="1" applyFill="1"/>
    <xf numFmtId="2" fontId="0" fillId="0" borderId="0" xfId="0" applyNumberFormat="1" applyFont="1" applyFill="1"/>
    <xf numFmtId="39" fontId="0" fillId="0" borderId="1" xfId="3" applyNumberFormat="1" applyFont="1" applyBorder="1"/>
    <xf numFmtId="0" fontId="0" fillId="0" borderId="0" xfId="0" applyFont="1"/>
    <xf numFmtId="2" fontId="3" fillId="0" borderId="0" xfId="0" applyNumberFormat="1" applyFont="1" applyFill="1"/>
    <xf numFmtId="0" fontId="3" fillId="0" borderId="0" xfId="0" applyFont="1" applyBorder="1"/>
    <xf numFmtId="165" fontId="0" fillId="0" borderId="1" xfId="3" applyNumberFormat="1" applyFont="1" applyBorder="1"/>
    <xf numFmtId="2" fontId="0" fillId="0" borderId="0" xfId="0" applyNumberFormat="1" applyFont="1"/>
    <xf numFmtId="14" fontId="0" fillId="0" borderId="0" xfId="0" applyNumberFormat="1" applyFont="1"/>
    <xf numFmtId="16" fontId="3" fillId="0" borderId="0" xfId="0" applyNumberFormat="1" applyFont="1" applyFill="1"/>
    <xf numFmtId="16" fontId="0" fillId="0" borderId="0" xfId="0" applyNumberFormat="1" applyFont="1" applyFill="1"/>
    <xf numFmtId="0" fontId="17" fillId="0" borderId="0" xfId="0" applyFont="1"/>
    <xf numFmtId="14" fontId="17" fillId="0" borderId="0" xfId="0" applyNumberFormat="1" applyFont="1"/>
    <xf numFmtId="2" fontId="32" fillId="0" borderId="0" xfId="0" applyNumberFormat="1" applyFont="1" applyFill="1"/>
    <xf numFmtId="0" fontId="32" fillId="0" borderId="0" xfId="0" applyFont="1" applyFill="1"/>
    <xf numFmtId="0" fontId="17" fillId="0" borderId="0" xfId="0" applyFont="1" applyFill="1"/>
    <xf numFmtId="2" fontId="17" fillId="0" borderId="0" xfId="0" applyNumberFormat="1" applyFont="1" applyFill="1"/>
    <xf numFmtId="0" fontId="33" fillId="0" borderId="1" xfId="0" applyFont="1" applyFill="1" applyBorder="1"/>
    <xf numFmtId="0" fontId="34" fillId="0" borderId="1" xfId="0" applyFont="1" applyFill="1" applyBorder="1"/>
    <xf numFmtId="14" fontId="17" fillId="0" borderId="0" xfId="0" applyNumberFormat="1" applyFont="1" applyFill="1"/>
    <xf numFmtId="2" fontId="17" fillId="0" borderId="0" xfId="0" applyNumberFormat="1" applyFont="1"/>
    <xf numFmtId="14" fontId="35" fillId="0" borderId="0" xfId="0" applyNumberFormat="1" applyFont="1" applyAlignment="1">
      <alignment horizontal="left"/>
    </xf>
    <xf numFmtId="14" fontId="17" fillId="0" borderId="0" xfId="0" applyNumberFormat="1" applyFont="1" applyAlignment="1">
      <alignment horizontal="left"/>
    </xf>
    <xf numFmtId="0" fontId="36" fillId="0" borderId="1" xfId="0" applyFont="1" applyFill="1" applyBorder="1"/>
    <xf numFmtId="2" fontId="35" fillId="0" borderId="0" xfId="0" applyNumberFormat="1" applyFont="1"/>
    <xf numFmtId="0" fontId="35" fillId="0" borderId="0" xfId="0" applyFont="1"/>
    <xf numFmtId="0" fontId="35" fillId="0" borderId="0" xfId="0" applyFont="1" applyFill="1"/>
    <xf numFmtId="14" fontId="0" fillId="0" borderId="0" xfId="0" applyNumberFormat="1" applyFill="1"/>
    <xf numFmtId="39" fontId="35" fillId="0" borderId="0" xfId="3" applyNumberFormat="1" applyFont="1" applyFill="1"/>
    <xf numFmtId="37" fontId="35" fillId="0" borderId="0" xfId="3" applyNumberFormat="1" applyFont="1" applyFill="1"/>
    <xf numFmtId="37" fontId="17" fillId="0" borderId="0" xfId="3" applyNumberFormat="1" applyFont="1" applyFill="1"/>
    <xf numFmtId="39" fontId="17" fillId="0" borderId="0" xfId="3" applyNumberFormat="1" applyFont="1" applyFill="1"/>
    <xf numFmtId="16" fontId="0" fillId="0" borderId="0" xfId="0" applyNumberFormat="1" applyFill="1"/>
    <xf numFmtId="14" fontId="17" fillId="0" borderId="0" xfId="0" applyNumberFormat="1" applyFont="1" applyFill="1" applyAlignment="1">
      <alignment horizontal="left"/>
    </xf>
    <xf numFmtId="14" fontId="37" fillId="0" borderId="0" xfId="0" applyNumberFormat="1" applyFont="1" applyFill="1"/>
    <xf numFmtId="14" fontId="17" fillId="0" borderId="0" xfId="0" applyNumberFormat="1" applyFont="1" applyFill="1" applyAlignment="1">
      <alignment horizontal="right"/>
    </xf>
    <xf numFmtId="14" fontId="35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wrapText="1"/>
    </xf>
    <xf numFmtId="2" fontId="35" fillId="0" borderId="0" xfId="0" applyNumberFormat="1" applyFont="1" applyFill="1"/>
    <xf numFmtId="16" fontId="32" fillId="0" borderId="0" xfId="0" applyNumberFormat="1" applyFont="1" applyFill="1"/>
    <xf numFmtId="2" fontId="38" fillId="0" borderId="0" xfId="0" applyNumberFormat="1" applyFont="1" applyFill="1"/>
    <xf numFmtId="16" fontId="38" fillId="0" borderId="0" xfId="0" applyNumberFormat="1" applyFont="1" applyFill="1"/>
    <xf numFmtId="0" fontId="38" fillId="0" borderId="0" xfId="0" applyFont="1" applyFill="1"/>
    <xf numFmtId="16" fontId="3" fillId="0" borderId="17" xfId="0" applyNumberFormat="1" applyFont="1" applyBorder="1"/>
    <xf numFmtId="9" fontId="0" fillId="0" borderId="18" xfId="4" applyFont="1" applyBorder="1"/>
    <xf numFmtId="9" fontId="0" fillId="0" borderId="19" xfId="4" applyFont="1" applyBorder="1"/>
    <xf numFmtId="39" fontId="35" fillId="0" borderId="0" xfId="0" applyNumberFormat="1" applyFont="1" applyFill="1"/>
    <xf numFmtId="39" fontId="0" fillId="0" borderId="0" xfId="0" applyNumberFormat="1" applyFont="1" applyFill="1"/>
    <xf numFmtId="39" fontId="17" fillId="0" borderId="0" xfId="0" applyNumberFormat="1" applyFont="1" applyFill="1"/>
    <xf numFmtId="14" fontId="35" fillId="0" borderId="0" xfId="0" applyNumberFormat="1" applyFont="1" applyFill="1"/>
    <xf numFmtId="0" fontId="17" fillId="0" borderId="0" xfId="0" applyFont="1" applyFill="1" applyBorder="1"/>
    <xf numFmtId="164" fontId="0" fillId="0" borderId="0" xfId="0" applyNumberFormat="1" applyFont="1" applyFill="1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opLeftCell="A3" workbookViewId="0">
      <selection activeCell="H30" sqref="H30"/>
    </sheetView>
  </sheetViews>
  <sheetFormatPr defaultRowHeight="14.5" x14ac:dyDescent="0.35"/>
  <cols>
    <col min="1" max="1" width="48.7265625" customWidth="1"/>
    <col min="2" max="2" width="9.453125" bestFit="1" customWidth="1"/>
    <col min="3" max="3" width="10.54296875" bestFit="1" customWidth="1"/>
    <col min="4" max="4" width="11.54296875" bestFit="1" customWidth="1"/>
    <col min="5" max="5" width="10.54296875" bestFit="1" customWidth="1"/>
    <col min="6" max="6" width="11.54296875" bestFit="1" customWidth="1"/>
    <col min="7" max="7" width="10.7265625" bestFit="1" customWidth="1"/>
    <col min="8" max="8" width="12.26953125" bestFit="1" customWidth="1"/>
  </cols>
  <sheetData>
    <row r="1" spans="1:8" s="5" customFormat="1" ht="18.5" x14ac:dyDescent="0.45">
      <c r="A1" s="69" t="s">
        <v>16</v>
      </c>
      <c r="B1" s="69"/>
      <c r="C1" s="69"/>
      <c r="D1" s="69"/>
      <c r="E1" s="69"/>
      <c r="F1" s="69"/>
      <c r="G1" s="69"/>
      <c r="H1" s="69"/>
    </row>
    <row r="2" spans="1:8" s="6" customFormat="1" ht="15" thickBot="1" x14ac:dyDescent="0.4">
      <c r="A2" s="70" t="s">
        <v>12</v>
      </c>
      <c r="B2" s="71"/>
      <c r="C2" s="71"/>
      <c r="D2" s="71"/>
      <c r="E2" s="71"/>
      <c r="F2" s="71"/>
      <c r="G2" s="71"/>
      <c r="H2" s="71"/>
    </row>
    <row r="3" spans="1:8" s="5" customFormat="1" x14ac:dyDescent="0.35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10" t="s">
        <v>8</v>
      </c>
    </row>
    <row r="4" spans="1:8" s="5" customFormat="1" x14ac:dyDescent="0.35">
      <c r="A4" s="7" t="s">
        <v>29</v>
      </c>
      <c r="B4" s="13">
        <v>0</v>
      </c>
      <c r="C4" s="13">
        <v>0</v>
      </c>
      <c r="D4" s="19">
        <f>SUM('CBP DA 11-7 Available Capacity '!F2:F4)</f>
        <v>2.9728570000000003</v>
      </c>
      <c r="E4" s="13">
        <f>SUM('CBP DA 11-7 Available Capacity '!F5:F8)</f>
        <v>4.7263136000000001</v>
      </c>
      <c r="F4" s="13">
        <f>SUM('CBP DA 11-7 Available Capacity '!F9:F17)</f>
        <v>5.683679399999999</v>
      </c>
      <c r="G4" s="13">
        <f>SUM('CBP DA 11-7 Available Capacity '!F18:F25)</f>
        <v>1.8288409999999999</v>
      </c>
      <c r="H4" s="13">
        <f>SUM(B4:G4)</f>
        <v>15.211691</v>
      </c>
    </row>
    <row r="5" spans="1:8" s="5" customFormat="1" x14ac:dyDescent="0.35">
      <c r="A5" s="12" t="s">
        <v>15</v>
      </c>
      <c r="B5" s="23">
        <v>0</v>
      </c>
      <c r="C5" s="13">
        <v>0</v>
      </c>
      <c r="D5" s="19">
        <f>SUM('CBP DA 11-7 Available Capacity '!G2:G4)</f>
        <v>2.04</v>
      </c>
      <c r="E5" s="23">
        <f>SUM('CBP DA 11-7 Available Capacity '!G5:G8)</f>
        <v>3.52</v>
      </c>
      <c r="F5" s="23">
        <f>SUM('CBP DA 11-7 Available Capacity '!G9:G17)</f>
        <v>8.1999999999999993</v>
      </c>
      <c r="G5" s="23">
        <f>SUM('CBP DA 11-7 Available Capacity '!G18:G25)</f>
        <v>6.5600000000000005</v>
      </c>
      <c r="H5" s="14">
        <f>SUM(B5:G5)</f>
        <v>20.32</v>
      </c>
    </row>
    <row r="6" spans="1:8" s="5" customFormat="1" x14ac:dyDescent="0.35">
      <c r="A6" s="12" t="s">
        <v>11</v>
      </c>
      <c r="B6" s="11">
        <v>0</v>
      </c>
      <c r="C6" s="11">
        <v>0</v>
      </c>
      <c r="D6" s="11">
        <f t="shared" ref="D6:H6" si="0">D4/D5</f>
        <v>1.4572828431372551</v>
      </c>
      <c r="E6" s="11">
        <f t="shared" si="0"/>
        <v>1.3427027272727272</v>
      </c>
      <c r="F6" s="11">
        <f t="shared" si="0"/>
        <v>0.69313163414634138</v>
      </c>
      <c r="G6" s="11">
        <f t="shared" si="0"/>
        <v>0.278786737804878</v>
      </c>
      <c r="H6" s="11">
        <f t="shared" si="0"/>
        <v>0.7486068405511811</v>
      </c>
    </row>
    <row r="7" spans="1:8" s="5" customFormat="1" x14ac:dyDescent="0.35">
      <c r="A7" s="60"/>
      <c r="B7" s="61"/>
      <c r="C7" s="61"/>
      <c r="D7" s="61"/>
      <c r="E7" s="61"/>
      <c r="F7" s="61"/>
      <c r="G7" s="61"/>
      <c r="H7" s="62"/>
    </row>
    <row r="8" spans="1:8" s="5" customFormat="1" ht="15" thickBot="1" x14ac:dyDescent="0.4">
      <c r="A8" s="60"/>
      <c r="B8" s="61"/>
      <c r="C8" s="61"/>
      <c r="D8" s="61"/>
      <c r="E8" s="61"/>
      <c r="F8" s="61"/>
      <c r="G8" s="61"/>
      <c r="H8" s="62"/>
    </row>
    <row r="9" spans="1:8" x14ac:dyDescent="0.35">
      <c r="A9" s="8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  <c r="H9" s="10" t="s">
        <v>8</v>
      </c>
    </row>
    <row r="10" spans="1:8" x14ac:dyDescent="0.35">
      <c r="A10" s="7" t="s">
        <v>30</v>
      </c>
      <c r="B10" s="13">
        <v>0</v>
      </c>
      <c r="C10" s="13">
        <v>0</v>
      </c>
      <c r="D10" s="19">
        <f>'CBP DO 11-7 Available Capacity'!F2</f>
        <v>1.8268328</v>
      </c>
      <c r="E10" s="13">
        <v>0</v>
      </c>
      <c r="F10" s="13">
        <f>SUM('CBP DO 11-7 Available Capacity'!F3:F9)</f>
        <v>12.272088000000002</v>
      </c>
      <c r="G10" s="13">
        <f>SUM('CBP DO 11-7 Available Capacity'!F10:F15)</f>
        <v>8.1813920000000007</v>
      </c>
      <c r="H10" s="13">
        <f>SUM(B10:G10)</f>
        <v>22.280312800000004</v>
      </c>
    </row>
    <row r="11" spans="1:8" x14ac:dyDescent="0.35">
      <c r="A11" s="12" t="s">
        <v>15</v>
      </c>
      <c r="B11" s="23">
        <v>0</v>
      </c>
      <c r="C11" s="13">
        <v>0</v>
      </c>
      <c r="D11" s="23">
        <f>'CBP DO 11-7 Available Capacity'!G2</f>
        <v>1.9</v>
      </c>
      <c r="E11" s="13">
        <v>0</v>
      </c>
      <c r="F11" s="23">
        <f>SUM('CBP DO 11-7 Available Capacity'!G3:G9)</f>
        <v>18.45</v>
      </c>
      <c r="G11" s="23">
        <f>SUM('CBP DO 11-7 Available Capacity'!G10:G15)</f>
        <v>14.760000000000002</v>
      </c>
      <c r="H11" s="14">
        <f>SUM(B11:G11)</f>
        <v>35.11</v>
      </c>
    </row>
    <row r="12" spans="1:8" x14ac:dyDescent="0.35">
      <c r="A12" s="12" t="s">
        <v>11</v>
      </c>
      <c r="B12" s="11">
        <v>0</v>
      </c>
      <c r="C12" s="11">
        <v>0</v>
      </c>
      <c r="D12" s="11">
        <f t="shared" ref="D12:H12" si="1">D10/D11</f>
        <v>0.96149094736842111</v>
      </c>
      <c r="E12" s="11">
        <v>0</v>
      </c>
      <c r="F12" s="11">
        <f t="shared" si="1"/>
        <v>0.66515382113821153</v>
      </c>
      <c r="G12" s="11">
        <f t="shared" si="1"/>
        <v>0.5542948509485095</v>
      </c>
      <c r="H12" s="11">
        <f t="shared" si="1"/>
        <v>0.63458595272002294</v>
      </c>
    </row>
    <row r="14" spans="1:8" ht="15" thickBot="1" x14ac:dyDescent="0.4"/>
    <row r="15" spans="1:8" x14ac:dyDescent="0.35">
      <c r="A15" s="8" t="s">
        <v>0</v>
      </c>
      <c r="B15" s="9" t="s">
        <v>1</v>
      </c>
      <c r="C15" s="9" t="s">
        <v>2</v>
      </c>
      <c r="D15" s="9" t="s">
        <v>3</v>
      </c>
      <c r="E15" s="9" t="s">
        <v>4</v>
      </c>
      <c r="F15" s="9" t="s">
        <v>5</v>
      </c>
      <c r="G15" s="9" t="s">
        <v>6</v>
      </c>
      <c r="H15" s="10" t="s">
        <v>8</v>
      </c>
    </row>
    <row r="16" spans="1:8" x14ac:dyDescent="0.35">
      <c r="A16" s="7" t="s">
        <v>31</v>
      </c>
      <c r="B16" s="13">
        <v>0</v>
      </c>
      <c r="C16" s="13">
        <f>SUM('CBP DA 1-9 Available Capacity'!F2:F4)</f>
        <v>0.68728610000000001</v>
      </c>
      <c r="D16" s="13" t="s">
        <v>33</v>
      </c>
      <c r="E16" s="13">
        <v>0</v>
      </c>
      <c r="F16" s="13">
        <v>0</v>
      </c>
      <c r="G16" s="13">
        <v>0</v>
      </c>
      <c r="H16" s="13">
        <f>SUM(B16:G16)</f>
        <v>0.68728610000000001</v>
      </c>
    </row>
    <row r="17" spans="1:10" x14ac:dyDescent="0.35">
      <c r="A17" s="12" t="s">
        <v>15</v>
      </c>
      <c r="B17" s="13">
        <v>0</v>
      </c>
      <c r="C17" s="13">
        <f>SUM('CBP DA 1-9 Available Capacity'!G2:G4)</f>
        <v>1.75</v>
      </c>
      <c r="D17" s="13">
        <f>SUM('CBP DA 1-9 Available Capacity'!F5:F15)</f>
        <v>0</v>
      </c>
      <c r="E17" s="13">
        <v>0</v>
      </c>
      <c r="F17" s="13">
        <v>0</v>
      </c>
      <c r="G17" s="13">
        <v>0</v>
      </c>
      <c r="H17" s="14">
        <f>SUM(B17:G17)</f>
        <v>1.75</v>
      </c>
    </row>
    <row r="18" spans="1:10" x14ac:dyDescent="0.35">
      <c r="A18" s="12" t="s">
        <v>11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f t="shared" ref="H18" si="2">H16/H17</f>
        <v>0.39273491428571428</v>
      </c>
    </row>
    <row r="19" spans="1:10" s="5" customFormat="1" x14ac:dyDescent="0.35">
      <c r="A19" s="60"/>
      <c r="B19" s="61"/>
      <c r="C19" s="61"/>
      <c r="D19" s="61"/>
      <c r="E19" s="61"/>
      <c r="F19" s="61"/>
      <c r="G19" s="61"/>
      <c r="H19" s="62"/>
    </row>
    <row r="20" spans="1:10" s="5" customFormat="1" ht="15" thickBot="1" x14ac:dyDescent="0.4">
      <c r="A20" s="60"/>
      <c r="B20" s="61"/>
      <c r="C20" s="61"/>
      <c r="D20" s="61"/>
      <c r="E20" s="61"/>
      <c r="F20" s="61"/>
      <c r="G20" s="61"/>
      <c r="H20" s="62"/>
    </row>
    <row r="21" spans="1:10" s="5" customFormat="1" x14ac:dyDescent="0.35">
      <c r="A21" s="8" t="s">
        <v>0</v>
      </c>
      <c r="B21" s="9" t="s">
        <v>1</v>
      </c>
      <c r="C21" s="9" t="s">
        <v>2</v>
      </c>
      <c r="D21" s="9" t="s">
        <v>3</v>
      </c>
      <c r="E21" s="9" t="s">
        <v>4</v>
      </c>
      <c r="F21" s="9" t="s">
        <v>5</v>
      </c>
      <c r="G21" s="9" t="s">
        <v>6</v>
      </c>
      <c r="H21" s="10" t="s">
        <v>8</v>
      </c>
    </row>
    <row r="22" spans="1:10" s="5" customFormat="1" x14ac:dyDescent="0.35">
      <c r="A22" s="7" t="s">
        <v>32</v>
      </c>
      <c r="B22" s="13">
        <v>0</v>
      </c>
      <c r="C22" s="13">
        <f>SUM('CBP DO 1-9 Available Capacity'!F2:F4)</f>
        <v>9.6988280000000007</v>
      </c>
      <c r="D22" s="13">
        <f>SUM('CBP DO 1-9 Available Capacity'!F5:F7)</f>
        <v>14.503572</v>
      </c>
      <c r="E22" s="13">
        <f>SUM('CBP DO 1-9 Available Capacity'!F8)</f>
        <v>4.9113959999999999</v>
      </c>
      <c r="F22" s="13">
        <f>SUM('CBP DO 1-9 Available Capacity'!F9:F13)</f>
        <v>15.449064</v>
      </c>
      <c r="G22" s="13">
        <f>SUM('CBP DO 1-9 Available Capacity'!F14:F18)</f>
        <v>15.321088000000001</v>
      </c>
      <c r="H22" s="13">
        <f>SUM(B22:G22)</f>
        <v>59.883948000000004</v>
      </c>
    </row>
    <row r="23" spans="1:10" s="5" customFormat="1" x14ac:dyDescent="0.35">
      <c r="A23" s="12" t="s">
        <v>15</v>
      </c>
      <c r="B23" s="13">
        <v>0</v>
      </c>
      <c r="C23" s="23">
        <f>SUM('CBP DO 1-9 Available Capacity'!G2:G4)</f>
        <v>13.86</v>
      </c>
      <c r="D23" s="23">
        <f>SUM('CBP DO 1-9 Available Capacity'!G5:G7)</f>
        <v>14.76</v>
      </c>
      <c r="E23" s="23">
        <f>SUM('CBP DO 1-9 Available Capacity'!G8)</f>
        <v>5.04</v>
      </c>
      <c r="F23" s="23">
        <f>SUM('CBP DO 1-9 Available Capacity'!G9:G13)</f>
        <v>30.810000000000002</v>
      </c>
      <c r="G23" s="13">
        <f>SUM('CBP DO 1-9 Available Capacity'!G14:G18)</f>
        <v>27.6</v>
      </c>
      <c r="H23" s="14">
        <f>SUM(B23:G23)</f>
        <v>92.07</v>
      </c>
    </row>
    <row r="24" spans="1:10" s="5" customFormat="1" x14ac:dyDescent="0.35">
      <c r="A24" s="12" t="s">
        <v>11</v>
      </c>
      <c r="B24" s="11">
        <v>0</v>
      </c>
      <c r="C24" s="11">
        <v>0</v>
      </c>
      <c r="D24" s="11">
        <v>0</v>
      </c>
      <c r="E24" s="11">
        <f t="shared" ref="E24" si="3">E22/E23</f>
        <v>0.97448333333333326</v>
      </c>
      <c r="F24" s="11">
        <v>0</v>
      </c>
      <c r="G24" s="11">
        <v>0</v>
      </c>
      <c r="H24" s="11">
        <f t="shared" ref="H24" si="4">H22/H23</f>
        <v>0.65041759530791798</v>
      </c>
    </row>
    <row r="26" spans="1:10" ht="15" thickBot="1" x14ac:dyDescent="0.4"/>
    <row r="27" spans="1:10" s="5" customFormat="1" x14ac:dyDescent="0.35">
      <c r="A27" s="8" t="s">
        <v>0</v>
      </c>
      <c r="B27" s="9" t="s">
        <v>21</v>
      </c>
      <c r="C27" s="9" t="s">
        <v>1</v>
      </c>
      <c r="D27" s="9" t="s">
        <v>22</v>
      </c>
      <c r="E27" s="9" t="s">
        <v>3</v>
      </c>
      <c r="F27" s="9" t="s">
        <v>4</v>
      </c>
      <c r="G27" s="9" t="s">
        <v>23</v>
      </c>
      <c r="H27" s="9" t="s">
        <v>6</v>
      </c>
      <c r="I27" s="10" t="s">
        <v>8</v>
      </c>
      <c r="J27" s="22"/>
    </row>
    <row r="28" spans="1:10" s="5" customFormat="1" x14ac:dyDescent="0.35">
      <c r="A28" s="7" t="s">
        <v>17</v>
      </c>
      <c r="B28" s="13">
        <f>SUM('SSP Available Capacity'!F2:F3)</f>
        <v>0.48869296908378601</v>
      </c>
      <c r="C28" s="13">
        <v>0</v>
      </c>
      <c r="D28" s="13">
        <f>SUM('SSP Available Capacity'!F4:F7)</f>
        <v>1.4651896</v>
      </c>
      <c r="E28" s="13">
        <f>SUM('SSP Available Capacity'!F8:F18)</f>
        <v>65.109085759110258</v>
      </c>
      <c r="F28" s="13">
        <f>SUM('SSP Available Capacity'!F19:F33)</f>
        <v>78.793933609980385</v>
      </c>
      <c r="G28" s="13">
        <f>SUM('SSP Available Capacity'!F34:F40)</f>
        <v>87.401729445786287</v>
      </c>
      <c r="H28" s="13">
        <f>SUM('SSP Available Capacity'!F41:F46)</f>
        <v>10.357448749155044</v>
      </c>
      <c r="I28" s="13">
        <f>SUM(F28:H28)</f>
        <v>176.55311180492171</v>
      </c>
    </row>
    <row r="29" spans="1:10" s="5" customFormat="1" x14ac:dyDescent="0.35">
      <c r="A29" s="12" t="s">
        <v>15</v>
      </c>
      <c r="B29" s="13">
        <f>SUM('SSP Available Capacity'!G2:G3)</f>
        <v>8.98</v>
      </c>
      <c r="C29" s="13">
        <v>0</v>
      </c>
      <c r="D29" s="13">
        <f>SUM('SSP Available Capacity'!G4:G7)</f>
        <v>18.25</v>
      </c>
      <c r="E29" s="13">
        <f>SUM('SSP Available Capacity'!G8:G18)</f>
        <v>135.49</v>
      </c>
      <c r="F29" s="13">
        <f>SUM('SSP Available Capacity'!G19:G33)</f>
        <v>170.14</v>
      </c>
      <c r="G29" s="13">
        <f>SUM('SSP Available Capacity'!G34:G40)</f>
        <v>114.66000000000003</v>
      </c>
      <c r="H29" s="13">
        <f>SUM('SSP Available Capacity'!G41:G46)</f>
        <v>114.2</v>
      </c>
      <c r="I29" s="14">
        <f>SUM(F29:H29)</f>
        <v>399</v>
      </c>
    </row>
    <row r="30" spans="1:10" s="5" customFormat="1" x14ac:dyDescent="0.35">
      <c r="A30" s="12" t="s">
        <v>11</v>
      </c>
      <c r="B30" s="11">
        <v>0</v>
      </c>
      <c r="C30" s="11">
        <v>0</v>
      </c>
      <c r="D30" s="11">
        <f t="shared" ref="D30:F30" si="5">D28/D29</f>
        <v>8.0284361643835622E-2</v>
      </c>
      <c r="E30" s="11">
        <f t="shared" si="5"/>
        <v>0.48054532260026755</v>
      </c>
      <c r="F30" s="11">
        <f t="shared" si="5"/>
        <v>0.46311234048419181</v>
      </c>
      <c r="G30" s="11">
        <f t="shared" ref="G30" si="6">G28/G29</f>
        <v>0.7622687026494529</v>
      </c>
      <c r="H30" s="11">
        <v>0</v>
      </c>
      <c r="I30" s="11">
        <f t="shared" ref="I30" si="7">I28/I29</f>
        <v>0.44248900201734764</v>
      </c>
    </row>
    <row r="32" spans="1:10" x14ac:dyDescent="0.35">
      <c r="H32" t="s">
        <v>7</v>
      </c>
    </row>
    <row r="34" spans="2:7" x14ac:dyDescent="0.35">
      <c r="G34" t="s">
        <v>7</v>
      </c>
    </row>
    <row r="35" spans="2:7" x14ac:dyDescent="0.35">
      <c r="B35" t="s">
        <v>7</v>
      </c>
    </row>
  </sheetData>
  <mergeCells count="2">
    <mergeCell ref="A1:H1"/>
    <mergeCell ref="A2:H2"/>
  </mergeCells>
  <pageMargins left="0.7" right="0.7" top="0.75" bottom="0.75" header="0.3" footer="0.3"/>
  <pageSetup orientation="portrait" r:id="rId1"/>
  <ignoredErrors>
    <ignoredError sqref="H11 H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85DB-5771-4355-9141-F838FE8CA21B}">
  <dimension ref="A1:I18"/>
  <sheetViews>
    <sheetView workbookViewId="0">
      <selection activeCell="B18" sqref="B18"/>
    </sheetView>
  </sheetViews>
  <sheetFormatPr defaultRowHeight="14.5" x14ac:dyDescent="0.35"/>
  <cols>
    <col min="1" max="1" width="23.54296875" style="5" bestFit="1" customWidth="1"/>
    <col min="2" max="2" width="10.7265625" style="5" bestFit="1" customWidth="1"/>
    <col min="3" max="3" width="23.81640625" style="5" customWidth="1"/>
    <col min="4" max="4" width="57.81640625" style="5" customWidth="1"/>
    <col min="5" max="6" width="19.26953125" style="5" customWidth="1"/>
    <col min="7" max="7" width="18.26953125" style="5" customWidth="1"/>
    <col min="8" max="16384" width="8.7265625" style="5"/>
  </cols>
  <sheetData>
    <row r="1" spans="1:9" ht="30" customHeight="1" x14ac:dyDescent="0.35">
      <c r="B1" s="5">
        <v>2019</v>
      </c>
      <c r="C1" s="5" t="s">
        <v>10</v>
      </c>
      <c r="D1" s="4" t="s">
        <v>9</v>
      </c>
      <c r="E1" s="4" t="s">
        <v>24</v>
      </c>
      <c r="F1" s="4" t="s">
        <v>13</v>
      </c>
      <c r="G1" s="4" t="s">
        <v>14</v>
      </c>
      <c r="H1" s="4"/>
    </row>
    <row r="2" spans="1:9" s="43" customFormat="1" x14ac:dyDescent="0.35">
      <c r="A2" s="40" t="s">
        <v>25</v>
      </c>
      <c r="B2" s="38">
        <v>43670</v>
      </c>
      <c r="C2" s="55">
        <v>0.91341640000000002</v>
      </c>
      <c r="D2" s="41">
        <v>0.95</v>
      </c>
      <c r="E2" s="42">
        <v>2</v>
      </c>
      <c r="F2" s="55">
        <f>C2*E2</f>
        <v>1.8268328</v>
      </c>
      <c r="G2" s="43">
        <f>E2*D2</f>
        <v>1.9</v>
      </c>
      <c r="I2" s="55"/>
    </row>
    <row r="3" spans="1:9" s="43" customFormat="1" x14ac:dyDescent="0.35">
      <c r="A3" s="40" t="s">
        <v>25</v>
      </c>
      <c r="B3" s="38">
        <v>43712</v>
      </c>
      <c r="C3" s="55">
        <v>1.0226740000000001</v>
      </c>
      <c r="D3" s="41">
        <v>1.25</v>
      </c>
      <c r="E3" s="42">
        <v>2</v>
      </c>
      <c r="F3" s="55">
        <f t="shared" ref="F3:F15" si="0">C3*E3</f>
        <v>2.0453480000000002</v>
      </c>
      <c r="G3" s="43">
        <f t="shared" ref="G3:G15" si="1">E3*D3</f>
        <v>2.5</v>
      </c>
      <c r="I3" s="55"/>
    </row>
    <row r="4" spans="1:9" s="43" customFormat="1" x14ac:dyDescent="0.35">
      <c r="A4" s="40" t="s">
        <v>25</v>
      </c>
      <c r="B4" s="38">
        <v>43713</v>
      </c>
      <c r="C4" s="55">
        <v>1.0226740000000001</v>
      </c>
      <c r="D4" s="41">
        <v>1.25</v>
      </c>
      <c r="E4" s="42">
        <v>2</v>
      </c>
      <c r="F4" s="55">
        <f t="shared" si="0"/>
        <v>2.0453480000000002</v>
      </c>
      <c r="G4" s="43">
        <f t="shared" si="1"/>
        <v>2.5</v>
      </c>
      <c r="I4" s="55"/>
    </row>
    <row r="5" spans="1:9" s="43" customFormat="1" x14ac:dyDescent="0.35">
      <c r="A5" s="40" t="s">
        <v>25</v>
      </c>
      <c r="B5" s="38">
        <v>43714</v>
      </c>
      <c r="C5" s="55">
        <v>1.0226740000000001</v>
      </c>
      <c r="D5" s="41">
        <v>1.25</v>
      </c>
      <c r="E5" s="42">
        <v>2</v>
      </c>
      <c r="F5" s="55">
        <f t="shared" si="0"/>
        <v>2.0453480000000002</v>
      </c>
      <c r="G5" s="43">
        <f t="shared" si="1"/>
        <v>2.5</v>
      </c>
      <c r="I5" s="55"/>
    </row>
    <row r="6" spans="1:9" s="43" customFormat="1" x14ac:dyDescent="0.35">
      <c r="A6" s="40" t="s">
        <v>25</v>
      </c>
      <c r="B6" s="38">
        <v>43721</v>
      </c>
      <c r="C6" s="55">
        <v>1.0226740000000001</v>
      </c>
      <c r="D6" s="41">
        <v>1.25</v>
      </c>
      <c r="E6" s="42">
        <v>2</v>
      </c>
      <c r="F6" s="55">
        <f t="shared" si="0"/>
        <v>2.0453480000000002</v>
      </c>
      <c r="G6" s="43">
        <f t="shared" si="1"/>
        <v>2.5</v>
      </c>
      <c r="I6" s="55"/>
    </row>
    <row r="7" spans="1:9" s="32" customFormat="1" x14ac:dyDescent="0.35">
      <c r="A7" s="35" t="s">
        <v>25</v>
      </c>
      <c r="B7" s="39">
        <v>43731</v>
      </c>
      <c r="C7" s="33">
        <v>0</v>
      </c>
      <c r="D7" s="37">
        <v>1.25</v>
      </c>
      <c r="E7" s="28">
        <v>3</v>
      </c>
      <c r="F7" s="33">
        <f t="shared" si="0"/>
        <v>0</v>
      </c>
      <c r="G7" s="32">
        <f t="shared" si="1"/>
        <v>3.75</v>
      </c>
      <c r="I7" s="55"/>
    </row>
    <row r="8" spans="1:9" s="43" customFormat="1" x14ac:dyDescent="0.35">
      <c r="A8" s="40" t="s">
        <v>25</v>
      </c>
      <c r="B8" s="38">
        <v>43732</v>
      </c>
      <c r="C8" s="55">
        <v>1.0226740000000001</v>
      </c>
      <c r="D8" s="41">
        <v>1.25</v>
      </c>
      <c r="E8" s="42">
        <v>2</v>
      </c>
      <c r="F8" s="55">
        <f t="shared" si="0"/>
        <v>2.0453480000000002</v>
      </c>
      <c r="G8" s="43">
        <f t="shared" si="1"/>
        <v>2.5</v>
      </c>
      <c r="I8" s="55"/>
    </row>
    <row r="9" spans="1:9" s="43" customFormat="1" x14ac:dyDescent="0.35">
      <c r="A9" s="40" t="s">
        <v>25</v>
      </c>
      <c r="B9" s="38">
        <v>43733</v>
      </c>
      <c r="C9" s="55">
        <v>1.0226740000000001</v>
      </c>
      <c r="D9" s="41">
        <v>1.1000000000000001</v>
      </c>
      <c r="E9" s="42">
        <v>2</v>
      </c>
      <c r="F9" s="55">
        <f t="shared" si="0"/>
        <v>2.0453480000000002</v>
      </c>
      <c r="G9" s="43">
        <f t="shared" si="1"/>
        <v>2.2000000000000002</v>
      </c>
      <c r="I9" s="55"/>
    </row>
    <row r="10" spans="1:9" s="43" customFormat="1" x14ac:dyDescent="0.35">
      <c r="A10" s="40" t="s">
        <v>25</v>
      </c>
      <c r="B10" s="38">
        <v>43754</v>
      </c>
      <c r="C10" s="55">
        <v>1.0226740000000001</v>
      </c>
      <c r="D10" s="41">
        <v>1.23</v>
      </c>
      <c r="E10" s="42">
        <v>2</v>
      </c>
      <c r="F10" s="55">
        <f t="shared" si="0"/>
        <v>2.0453480000000002</v>
      </c>
      <c r="G10" s="43">
        <f t="shared" si="1"/>
        <v>2.46</v>
      </c>
      <c r="I10" s="55"/>
    </row>
    <row r="11" spans="1:9" s="43" customFormat="1" x14ac:dyDescent="0.35">
      <c r="A11" s="40" t="s">
        <v>25</v>
      </c>
      <c r="B11" s="38">
        <v>43759</v>
      </c>
      <c r="C11" s="55">
        <v>1.0226740000000001</v>
      </c>
      <c r="D11" s="41">
        <v>1.23</v>
      </c>
      <c r="E11" s="42">
        <v>2</v>
      </c>
      <c r="F11" s="55">
        <f t="shared" si="0"/>
        <v>2.0453480000000002</v>
      </c>
      <c r="G11" s="43">
        <f t="shared" si="1"/>
        <v>2.46</v>
      </c>
      <c r="I11" s="55"/>
    </row>
    <row r="12" spans="1:9" s="43" customFormat="1" x14ac:dyDescent="0.35">
      <c r="A12" s="40" t="s">
        <v>25</v>
      </c>
      <c r="B12" s="38">
        <v>43760</v>
      </c>
      <c r="C12" s="55">
        <v>1.0226740000000001</v>
      </c>
      <c r="D12" s="41">
        <v>1.23</v>
      </c>
      <c r="E12" s="42">
        <v>2</v>
      </c>
      <c r="F12" s="55">
        <f t="shared" si="0"/>
        <v>2.0453480000000002</v>
      </c>
      <c r="G12" s="43">
        <f t="shared" si="1"/>
        <v>2.46</v>
      </c>
      <c r="I12" s="55"/>
    </row>
    <row r="13" spans="1:9" s="43" customFormat="1" x14ac:dyDescent="0.35">
      <c r="A13" s="40" t="s">
        <v>25</v>
      </c>
      <c r="B13" s="38">
        <v>43761</v>
      </c>
      <c r="C13" s="55">
        <v>1.0226740000000001</v>
      </c>
      <c r="D13" s="41">
        <v>1.23</v>
      </c>
      <c r="E13" s="42">
        <v>2</v>
      </c>
      <c r="F13" s="55">
        <f t="shared" si="0"/>
        <v>2.0453480000000002</v>
      </c>
      <c r="G13" s="43">
        <f t="shared" si="1"/>
        <v>2.46</v>
      </c>
      <c r="I13" s="55"/>
    </row>
    <row r="14" spans="1:9" s="32" customFormat="1" x14ac:dyDescent="0.35">
      <c r="A14" s="35" t="s">
        <v>25</v>
      </c>
      <c r="B14" s="50">
        <v>43762</v>
      </c>
      <c r="C14" s="33">
        <v>0</v>
      </c>
      <c r="D14" s="37">
        <v>1.23</v>
      </c>
      <c r="E14" s="32">
        <v>2</v>
      </c>
      <c r="F14" s="33">
        <f t="shared" si="0"/>
        <v>0</v>
      </c>
      <c r="G14" s="32">
        <f t="shared" si="1"/>
        <v>2.46</v>
      </c>
      <c r="I14" s="55"/>
    </row>
    <row r="15" spans="1:9" s="32" customFormat="1" ht="14.25" customHeight="1" x14ac:dyDescent="0.35">
      <c r="A15" s="35" t="s">
        <v>25</v>
      </c>
      <c r="B15" s="50">
        <v>43763</v>
      </c>
      <c r="C15" s="33">
        <v>0</v>
      </c>
      <c r="D15" s="37">
        <v>1.23</v>
      </c>
      <c r="E15" s="32">
        <v>2</v>
      </c>
      <c r="F15" s="33">
        <f t="shared" si="0"/>
        <v>0</v>
      </c>
      <c r="G15" s="32">
        <f t="shared" si="1"/>
        <v>2.46</v>
      </c>
      <c r="I15" s="55"/>
    </row>
    <row r="16" spans="1:9" x14ac:dyDescent="0.35">
      <c r="C16" s="15"/>
    </row>
    <row r="18" spans="2:2" x14ac:dyDescent="0.35">
      <c r="B18" s="31" t="s">
        <v>34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zoomScaleNormal="100" workbookViewId="0">
      <selection activeCell="B28" sqref="B28"/>
    </sheetView>
  </sheetViews>
  <sheetFormatPr defaultRowHeight="14.5" x14ac:dyDescent="0.35"/>
  <cols>
    <col min="1" max="1" width="23.54296875" style="5" bestFit="1" customWidth="1"/>
    <col min="2" max="2" width="10.7265625" bestFit="1" customWidth="1"/>
    <col min="3" max="3" width="23.81640625" style="5" customWidth="1"/>
    <col min="4" max="4" width="57.81640625" style="3" customWidth="1"/>
    <col min="5" max="5" width="19.26953125" style="5" customWidth="1"/>
    <col min="6" max="6" width="19.26953125" customWidth="1"/>
    <col min="7" max="7" width="18.26953125" customWidth="1"/>
  </cols>
  <sheetData>
    <row r="1" spans="1:9" s="2" customFormat="1" ht="30" customHeight="1" x14ac:dyDescent="0.35">
      <c r="A1" s="5"/>
      <c r="B1" s="2">
        <v>2019</v>
      </c>
      <c r="C1" s="5" t="s">
        <v>10</v>
      </c>
      <c r="D1" s="4" t="s">
        <v>9</v>
      </c>
      <c r="E1" s="4" t="s">
        <v>24</v>
      </c>
      <c r="F1" s="1" t="s">
        <v>13</v>
      </c>
      <c r="G1" s="1" t="s">
        <v>14</v>
      </c>
      <c r="H1" s="1"/>
    </row>
    <row r="2" spans="1:9" s="17" customFormat="1" x14ac:dyDescent="0.35">
      <c r="A2" s="34" t="s">
        <v>19</v>
      </c>
      <c r="B2" s="25">
        <v>43669</v>
      </c>
      <c r="C2" s="18">
        <v>0.74321420000000005</v>
      </c>
      <c r="D2" s="24">
        <v>0.34</v>
      </c>
      <c r="E2" s="20">
        <v>2</v>
      </c>
      <c r="F2" s="18">
        <f>C2*E2</f>
        <v>1.4864284000000001</v>
      </c>
      <c r="G2" s="17">
        <f>E2*D2</f>
        <v>0.68</v>
      </c>
      <c r="I2" s="18"/>
    </row>
    <row r="3" spans="1:9" s="17" customFormat="1" x14ac:dyDescent="0.35">
      <c r="A3" s="34" t="s">
        <v>19</v>
      </c>
      <c r="B3" s="25">
        <v>43670</v>
      </c>
      <c r="C3" s="18">
        <v>0.74321429999999999</v>
      </c>
      <c r="D3" s="24">
        <v>0.34</v>
      </c>
      <c r="E3" s="20">
        <v>2</v>
      </c>
      <c r="F3" s="18">
        <f t="shared" ref="F3:F25" si="0">C3*E3</f>
        <v>1.4864286</v>
      </c>
      <c r="G3" s="17">
        <f t="shared" ref="G3:G25" si="1">E3*D3</f>
        <v>0.68</v>
      </c>
      <c r="I3" s="18"/>
    </row>
    <row r="4" spans="1:9" s="32" customFormat="1" x14ac:dyDescent="0.35">
      <c r="A4" s="35" t="s">
        <v>19</v>
      </c>
      <c r="B4" s="36">
        <v>43671</v>
      </c>
      <c r="C4" s="33">
        <v>0</v>
      </c>
      <c r="D4" s="37">
        <v>0.34</v>
      </c>
      <c r="E4" s="67">
        <v>2</v>
      </c>
      <c r="F4" s="33">
        <f t="shared" si="0"/>
        <v>0</v>
      </c>
      <c r="G4" s="32">
        <f t="shared" si="1"/>
        <v>0.68</v>
      </c>
      <c r="I4" s="18"/>
    </row>
    <row r="5" spans="1:9" s="17" customFormat="1" x14ac:dyDescent="0.35">
      <c r="A5" s="34" t="s">
        <v>19</v>
      </c>
      <c r="B5" s="25">
        <v>43682</v>
      </c>
      <c r="C5" s="18">
        <v>0.59078920000000001</v>
      </c>
      <c r="D5" s="24">
        <v>0.44</v>
      </c>
      <c r="E5" s="20">
        <v>2</v>
      </c>
      <c r="F5" s="18">
        <f t="shared" si="0"/>
        <v>1.1815784</v>
      </c>
      <c r="G5" s="17">
        <f t="shared" si="1"/>
        <v>0.88</v>
      </c>
      <c r="I5" s="18"/>
    </row>
    <row r="6" spans="1:9" s="17" customFormat="1" x14ac:dyDescent="0.35">
      <c r="A6" s="34" t="s">
        <v>19</v>
      </c>
      <c r="B6" s="25">
        <v>43691</v>
      </c>
      <c r="C6" s="18">
        <v>0.59078920000000001</v>
      </c>
      <c r="D6" s="24">
        <v>0.44</v>
      </c>
      <c r="E6" s="20">
        <v>2</v>
      </c>
      <c r="F6" s="18">
        <f t="shared" si="0"/>
        <v>1.1815784</v>
      </c>
      <c r="G6" s="17">
        <f t="shared" si="1"/>
        <v>0.88</v>
      </c>
      <c r="I6" s="18"/>
    </row>
    <row r="7" spans="1:9" s="17" customFormat="1" x14ac:dyDescent="0.35">
      <c r="A7" s="34" t="s">
        <v>19</v>
      </c>
      <c r="B7" s="25">
        <v>43692</v>
      </c>
      <c r="C7" s="18">
        <v>0.59078920000000001</v>
      </c>
      <c r="D7" s="24">
        <v>0.44</v>
      </c>
      <c r="E7" s="20">
        <v>2</v>
      </c>
      <c r="F7" s="18">
        <f t="shared" si="0"/>
        <v>1.1815784</v>
      </c>
      <c r="G7" s="17">
        <f t="shared" si="1"/>
        <v>0.88</v>
      </c>
      <c r="I7" s="18"/>
    </row>
    <row r="8" spans="1:9" s="17" customFormat="1" x14ac:dyDescent="0.35">
      <c r="A8" s="34" t="s">
        <v>19</v>
      </c>
      <c r="B8" s="25">
        <v>43704</v>
      </c>
      <c r="C8" s="18">
        <v>0.59078920000000001</v>
      </c>
      <c r="D8" s="24">
        <v>0.44</v>
      </c>
      <c r="E8" s="20">
        <v>2</v>
      </c>
      <c r="F8" s="18">
        <f t="shared" si="0"/>
        <v>1.1815784</v>
      </c>
      <c r="G8" s="17">
        <f t="shared" si="1"/>
        <v>0.88</v>
      </c>
      <c r="I8" s="18"/>
    </row>
    <row r="9" spans="1:9" s="32" customFormat="1" x14ac:dyDescent="0.35">
      <c r="A9" s="35" t="s">
        <v>19</v>
      </c>
      <c r="B9" s="29">
        <v>43711</v>
      </c>
      <c r="C9" s="33">
        <v>0</v>
      </c>
      <c r="D9" s="37">
        <v>0.41</v>
      </c>
      <c r="E9" s="28">
        <v>2</v>
      </c>
      <c r="F9" s="33">
        <f t="shared" si="0"/>
        <v>0</v>
      </c>
      <c r="G9" s="32">
        <f t="shared" si="1"/>
        <v>0.82</v>
      </c>
      <c r="I9" s="18"/>
    </row>
    <row r="10" spans="1:9" s="17" customFormat="1" x14ac:dyDescent="0.35">
      <c r="A10" s="34" t="s">
        <v>19</v>
      </c>
      <c r="B10" s="25">
        <v>43712</v>
      </c>
      <c r="C10" s="18">
        <v>0.47584959999999998</v>
      </c>
      <c r="D10" s="24">
        <v>0.41</v>
      </c>
      <c r="E10" s="20">
        <v>2</v>
      </c>
      <c r="F10" s="18">
        <f t="shared" si="0"/>
        <v>0.95169919999999997</v>
      </c>
      <c r="G10" s="17">
        <f t="shared" si="1"/>
        <v>0.82</v>
      </c>
      <c r="I10" s="18"/>
    </row>
    <row r="11" spans="1:9" s="17" customFormat="1" x14ac:dyDescent="0.35">
      <c r="A11" s="34" t="s">
        <v>19</v>
      </c>
      <c r="B11" s="25">
        <v>43713</v>
      </c>
      <c r="C11" s="18">
        <v>0.46259109999999998</v>
      </c>
      <c r="D11" s="24">
        <v>0.41</v>
      </c>
      <c r="E11" s="20">
        <v>2</v>
      </c>
      <c r="F11" s="18">
        <f t="shared" si="0"/>
        <v>0.92518219999999995</v>
      </c>
      <c r="G11" s="17">
        <f t="shared" si="1"/>
        <v>0.82</v>
      </c>
      <c r="I11" s="18"/>
    </row>
    <row r="12" spans="1:9" s="17" customFormat="1" x14ac:dyDescent="0.35">
      <c r="A12" s="34" t="s">
        <v>19</v>
      </c>
      <c r="B12" s="25">
        <v>43714</v>
      </c>
      <c r="C12" s="18">
        <v>0.47584979999999999</v>
      </c>
      <c r="D12" s="24">
        <v>0.41</v>
      </c>
      <c r="E12" s="20">
        <v>2</v>
      </c>
      <c r="F12" s="18">
        <f t="shared" si="0"/>
        <v>0.95169959999999998</v>
      </c>
      <c r="G12" s="17">
        <f t="shared" si="1"/>
        <v>0.82</v>
      </c>
      <c r="I12" s="18"/>
    </row>
    <row r="13" spans="1:9" s="17" customFormat="1" x14ac:dyDescent="0.35">
      <c r="A13" s="34" t="s">
        <v>19</v>
      </c>
      <c r="B13" s="25">
        <v>43720</v>
      </c>
      <c r="C13" s="18">
        <v>0.47584969999999999</v>
      </c>
      <c r="D13" s="24">
        <v>0.41</v>
      </c>
      <c r="E13" s="20">
        <v>2</v>
      </c>
      <c r="F13" s="18">
        <f t="shared" si="0"/>
        <v>0.95169939999999997</v>
      </c>
      <c r="G13" s="17">
        <f t="shared" si="1"/>
        <v>0.82</v>
      </c>
      <c r="I13" s="18"/>
    </row>
    <row r="14" spans="1:9" s="17" customFormat="1" x14ac:dyDescent="0.35">
      <c r="A14" s="34" t="s">
        <v>19</v>
      </c>
      <c r="B14" s="25">
        <v>43721</v>
      </c>
      <c r="C14" s="18">
        <v>0.47584969999999999</v>
      </c>
      <c r="D14" s="24">
        <v>0.41</v>
      </c>
      <c r="E14" s="20">
        <v>2</v>
      </c>
      <c r="F14" s="18">
        <f t="shared" si="0"/>
        <v>0.95169939999999997</v>
      </c>
      <c r="G14" s="17">
        <f t="shared" si="1"/>
        <v>0.82</v>
      </c>
      <c r="I14" s="18"/>
    </row>
    <row r="15" spans="1:9" s="32" customFormat="1" ht="14.25" customHeight="1" x14ac:dyDescent="0.35">
      <c r="A15" s="35" t="s">
        <v>19</v>
      </c>
      <c r="B15" s="29">
        <v>43731</v>
      </c>
      <c r="C15" s="33">
        <v>0</v>
      </c>
      <c r="D15" s="37">
        <v>0.41</v>
      </c>
      <c r="E15" s="28">
        <v>4</v>
      </c>
      <c r="F15" s="33">
        <f t="shared" si="0"/>
        <v>0</v>
      </c>
      <c r="G15" s="32">
        <f t="shared" si="1"/>
        <v>1.64</v>
      </c>
      <c r="I15" s="18"/>
    </row>
    <row r="16" spans="1:9" s="17" customFormat="1" ht="14.25" customHeight="1" x14ac:dyDescent="0.35">
      <c r="A16" s="34" t="s">
        <v>19</v>
      </c>
      <c r="B16" s="25">
        <v>43732</v>
      </c>
      <c r="C16" s="18">
        <v>0.47584979999999999</v>
      </c>
      <c r="D16" s="24">
        <v>0.41</v>
      </c>
      <c r="E16" s="20">
        <v>2</v>
      </c>
      <c r="F16" s="18">
        <f t="shared" si="0"/>
        <v>0.95169959999999998</v>
      </c>
      <c r="G16" s="17">
        <f t="shared" si="1"/>
        <v>0.82</v>
      </c>
      <c r="I16" s="18"/>
    </row>
    <row r="17" spans="1:9" s="32" customFormat="1" x14ac:dyDescent="0.35">
      <c r="A17" s="35" t="s">
        <v>19</v>
      </c>
      <c r="B17" s="36">
        <v>43733</v>
      </c>
      <c r="C17" s="33">
        <v>0</v>
      </c>
      <c r="D17" s="37">
        <v>0.41</v>
      </c>
      <c r="E17" s="32">
        <v>2</v>
      </c>
      <c r="F17" s="33">
        <f t="shared" si="0"/>
        <v>0</v>
      </c>
      <c r="G17" s="32">
        <f t="shared" si="1"/>
        <v>0.82</v>
      </c>
      <c r="I17" s="18"/>
    </row>
    <row r="18" spans="1:9" s="17" customFormat="1" x14ac:dyDescent="0.35">
      <c r="A18" s="34" t="s">
        <v>19</v>
      </c>
      <c r="B18" s="25">
        <v>43745</v>
      </c>
      <c r="C18" s="18">
        <v>0.15240339999999999</v>
      </c>
      <c r="D18" s="24">
        <v>0.41</v>
      </c>
      <c r="E18" s="20">
        <v>2</v>
      </c>
      <c r="F18" s="18">
        <f t="shared" si="0"/>
        <v>0.30480679999999999</v>
      </c>
      <c r="G18" s="17">
        <f t="shared" si="1"/>
        <v>0.82</v>
      </c>
      <c r="I18" s="18"/>
    </row>
    <row r="19" spans="1:9" s="17" customFormat="1" x14ac:dyDescent="0.35">
      <c r="A19" s="34" t="s">
        <v>19</v>
      </c>
      <c r="B19" s="25">
        <v>43753</v>
      </c>
      <c r="C19" s="18">
        <v>0.15240339999999999</v>
      </c>
      <c r="D19" s="24">
        <v>0.41</v>
      </c>
      <c r="E19" s="20">
        <v>2</v>
      </c>
      <c r="F19" s="18">
        <f t="shared" si="0"/>
        <v>0.30480679999999999</v>
      </c>
      <c r="G19" s="17">
        <f t="shared" si="1"/>
        <v>0.82</v>
      </c>
      <c r="I19" s="18"/>
    </row>
    <row r="20" spans="1:9" s="17" customFormat="1" x14ac:dyDescent="0.35">
      <c r="A20" s="34" t="s">
        <v>19</v>
      </c>
      <c r="B20" s="25">
        <v>43754</v>
      </c>
      <c r="C20" s="18">
        <v>0.15240339999999999</v>
      </c>
      <c r="D20" s="24">
        <v>0.41</v>
      </c>
      <c r="E20" s="20">
        <v>2</v>
      </c>
      <c r="F20" s="18">
        <f t="shared" si="0"/>
        <v>0.30480679999999999</v>
      </c>
      <c r="G20" s="17">
        <f t="shared" si="1"/>
        <v>0.82</v>
      </c>
      <c r="I20" s="18"/>
    </row>
    <row r="21" spans="1:9" s="17" customFormat="1" x14ac:dyDescent="0.35">
      <c r="A21" s="34" t="s">
        <v>19</v>
      </c>
      <c r="B21" s="25">
        <v>43759</v>
      </c>
      <c r="C21" s="18">
        <v>0.15240339999999999</v>
      </c>
      <c r="D21" s="24">
        <v>0.41</v>
      </c>
      <c r="E21" s="20">
        <v>2</v>
      </c>
      <c r="F21" s="18">
        <f t="shared" si="0"/>
        <v>0.30480679999999999</v>
      </c>
      <c r="G21" s="17">
        <f t="shared" si="1"/>
        <v>0.82</v>
      </c>
      <c r="I21" s="18"/>
    </row>
    <row r="22" spans="1:9" s="17" customFormat="1" x14ac:dyDescent="0.35">
      <c r="A22" s="34" t="s">
        <v>19</v>
      </c>
      <c r="B22" s="25">
        <v>43760</v>
      </c>
      <c r="C22" s="18">
        <v>0.1524035</v>
      </c>
      <c r="D22" s="24">
        <v>0.41</v>
      </c>
      <c r="E22" s="20">
        <v>2</v>
      </c>
      <c r="F22" s="18">
        <f t="shared" si="0"/>
        <v>0.30480699999999999</v>
      </c>
      <c r="G22" s="17">
        <f t="shared" si="1"/>
        <v>0.82</v>
      </c>
      <c r="I22" s="18"/>
    </row>
    <row r="23" spans="1:9" s="17" customFormat="1" x14ac:dyDescent="0.35">
      <c r="A23" s="34" t="s">
        <v>19</v>
      </c>
      <c r="B23" s="25">
        <v>43761</v>
      </c>
      <c r="C23" s="18">
        <v>0.15240339999999999</v>
      </c>
      <c r="D23" s="24">
        <v>0.41</v>
      </c>
      <c r="E23" s="20">
        <v>2</v>
      </c>
      <c r="F23" s="18">
        <f t="shared" si="0"/>
        <v>0.30480679999999999</v>
      </c>
      <c r="G23" s="17">
        <f t="shared" si="1"/>
        <v>0.82</v>
      </c>
      <c r="I23" s="18"/>
    </row>
    <row r="24" spans="1:9" s="32" customFormat="1" x14ac:dyDescent="0.35">
      <c r="A24" s="35" t="s">
        <v>19</v>
      </c>
      <c r="B24" s="29">
        <v>43762</v>
      </c>
      <c r="C24" s="33">
        <v>0</v>
      </c>
      <c r="D24" s="37">
        <v>0.41</v>
      </c>
      <c r="E24" s="28">
        <v>2</v>
      </c>
      <c r="F24" s="33">
        <f t="shared" si="0"/>
        <v>0</v>
      </c>
      <c r="G24" s="32">
        <f t="shared" si="1"/>
        <v>0.82</v>
      </c>
      <c r="I24" s="18"/>
    </row>
    <row r="25" spans="1:9" s="32" customFormat="1" x14ac:dyDescent="0.35">
      <c r="A25" s="35" t="s">
        <v>19</v>
      </c>
      <c r="B25" s="29">
        <v>43763</v>
      </c>
      <c r="C25" s="33">
        <v>0</v>
      </c>
      <c r="D25" s="37">
        <v>0.41</v>
      </c>
      <c r="E25" s="28">
        <v>2</v>
      </c>
      <c r="F25" s="33">
        <f t="shared" si="0"/>
        <v>0</v>
      </c>
      <c r="G25" s="32">
        <f t="shared" si="1"/>
        <v>0.82</v>
      </c>
      <c r="I25" s="18"/>
    </row>
    <row r="28" spans="1:9" x14ac:dyDescent="0.35">
      <c r="B28" s="31" t="s">
        <v>34</v>
      </c>
    </row>
  </sheetData>
  <sortState xmlns:xlrd2="http://schemas.microsoft.com/office/spreadsheetml/2017/richdata2" ref="A2:G61">
    <sortCondition ref="B2:B61"/>
    <sortCondition ref="A2:A61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workbookViewId="0">
      <selection activeCell="B7" sqref="B7"/>
    </sheetView>
  </sheetViews>
  <sheetFormatPr defaultRowHeight="14.5" x14ac:dyDescent="0.35"/>
  <cols>
    <col min="1" max="1" width="23.54296875" style="5" bestFit="1" customWidth="1"/>
    <col min="2" max="2" width="10.7265625" style="5" bestFit="1" customWidth="1"/>
    <col min="3" max="3" width="23.81640625" style="5" customWidth="1"/>
    <col min="4" max="4" width="57.81640625" style="5" customWidth="1"/>
    <col min="5" max="6" width="19.26953125" style="5" customWidth="1"/>
    <col min="7" max="7" width="18.26953125" style="5" customWidth="1"/>
    <col min="8" max="16384" width="8.7265625" style="5"/>
  </cols>
  <sheetData>
    <row r="1" spans="1:9" ht="30" customHeight="1" x14ac:dyDescent="0.35">
      <c r="B1" s="5">
        <v>2019</v>
      </c>
      <c r="C1" s="5" t="s">
        <v>10</v>
      </c>
      <c r="D1" s="4" t="s">
        <v>9</v>
      </c>
      <c r="E1" s="4" t="s">
        <v>24</v>
      </c>
      <c r="F1" s="4" t="s">
        <v>13</v>
      </c>
      <c r="G1" s="4" t="s">
        <v>14</v>
      </c>
      <c r="H1" s="4"/>
    </row>
    <row r="2" spans="1:9" s="43" customFormat="1" x14ac:dyDescent="0.35">
      <c r="A2" s="40" t="s">
        <v>26</v>
      </c>
      <c r="B2" s="44">
        <v>43626</v>
      </c>
      <c r="C2" s="55">
        <v>4.59023E-2</v>
      </c>
      <c r="D2" s="45">
        <v>0.25</v>
      </c>
      <c r="E2" s="42">
        <v>2</v>
      </c>
      <c r="F2" s="55">
        <f>C2*E2</f>
        <v>9.18046E-2</v>
      </c>
      <c r="G2" s="43">
        <f>E2*D2</f>
        <v>0.5</v>
      </c>
      <c r="I2" s="63"/>
    </row>
    <row r="3" spans="1:9" s="43" customFormat="1" x14ac:dyDescent="0.35">
      <c r="A3" s="40" t="s">
        <v>26</v>
      </c>
      <c r="B3" s="44">
        <v>43627</v>
      </c>
      <c r="C3" s="55">
        <v>0.17010259999999999</v>
      </c>
      <c r="D3" s="45">
        <v>0.25</v>
      </c>
      <c r="E3" s="42">
        <v>2</v>
      </c>
      <c r="F3" s="55">
        <f t="shared" ref="F3:F4" si="0">C3*E3</f>
        <v>0.34020519999999999</v>
      </c>
      <c r="G3" s="43">
        <f t="shared" ref="G3:G4" si="1">E3*D3</f>
        <v>0.5</v>
      </c>
      <c r="I3" s="63"/>
    </row>
    <row r="4" spans="1:9" s="43" customFormat="1" x14ac:dyDescent="0.35">
      <c r="A4" s="40" t="s">
        <v>26</v>
      </c>
      <c r="B4" s="44">
        <v>43628</v>
      </c>
      <c r="C4" s="55">
        <v>8.5092100000000004E-2</v>
      </c>
      <c r="D4" s="45">
        <v>0.25</v>
      </c>
      <c r="E4" s="42">
        <v>3</v>
      </c>
      <c r="F4" s="55">
        <f t="shared" si="0"/>
        <v>0.25527630000000001</v>
      </c>
      <c r="G4" s="43">
        <f t="shared" si="1"/>
        <v>0.75</v>
      </c>
      <c r="I4" s="63"/>
    </row>
    <row r="7" spans="1:9" x14ac:dyDescent="0.35">
      <c r="B7" s="31" t="s">
        <v>34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45D82-069E-465E-B252-D1D31B065191}">
  <dimension ref="A1:I21"/>
  <sheetViews>
    <sheetView workbookViewId="0">
      <selection activeCell="B21" sqref="B21"/>
    </sheetView>
  </sheetViews>
  <sheetFormatPr defaultRowHeight="14.5" x14ac:dyDescent="0.35"/>
  <cols>
    <col min="1" max="1" width="23.54296875" style="5" bestFit="1" customWidth="1"/>
    <col min="2" max="2" width="10.7265625" style="15" bestFit="1" customWidth="1"/>
    <col min="3" max="3" width="23.81640625" style="5" customWidth="1"/>
    <col min="4" max="4" width="57.81640625" style="5" customWidth="1"/>
    <col min="5" max="5" width="19.26953125" style="15" customWidth="1"/>
    <col min="6" max="6" width="19.26953125" style="5" customWidth="1"/>
    <col min="7" max="7" width="18.26953125" style="5" customWidth="1"/>
    <col min="8" max="16384" width="8.7265625" style="5"/>
  </cols>
  <sheetData>
    <row r="1" spans="1:9" ht="30" customHeight="1" x14ac:dyDescent="0.35">
      <c r="B1" s="15">
        <v>2019</v>
      </c>
      <c r="C1" s="5" t="s">
        <v>10</v>
      </c>
      <c r="D1" s="4" t="s">
        <v>9</v>
      </c>
      <c r="E1" s="49" t="s">
        <v>24</v>
      </c>
      <c r="F1" s="4" t="s">
        <v>13</v>
      </c>
      <c r="G1" s="4" t="s">
        <v>14</v>
      </c>
      <c r="H1" s="4"/>
    </row>
    <row r="2" spans="1:9" s="17" customFormat="1" x14ac:dyDescent="0.35">
      <c r="A2" s="34" t="s">
        <v>27</v>
      </c>
      <c r="B2" s="44">
        <v>43626</v>
      </c>
      <c r="C2" s="18">
        <v>2.4247070000000002</v>
      </c>
      <c r="D2" s="45">
        <v>2.31</v>
      </c>
      <c r="E2" s="46">
        <v>2</v>
      </c>
      <c r="F2" s="18">
        <f>C2*E2</f>
        <v>4.8494140000000003</v>
      </c>
      <c r="G2" s="17">
        <f>E2*D2</f>
        <v>4.62</v>
      </c>
      <c r="I2" s="64"/>
    </row>
    <row r="3" spans="1:9" s="17" customFormat="1" x14ac:dyDescent="0.35">
      <c r="A3" s="34" t="s">
        <v>27</v>
      </c>
      <c r="B3" s="44">
        <v>43627</v>
      </c>
      <c r="C3" s="18">
        <v>2.4247070000000002</v>
      </c>
      <c r="D3" s="45">
        <v>2.31</v>
      </c>
      <c r="E3" s="46">
        <v>2</v>
      </c>
      <c r="F3" s="18">
        <f t="shared" ref="F3:F18" si="0">C3*E3</f>
        <v>4.8494140000000003</v>
      </c>
      <c r="G3" s="17">
        <f t="shared" ref="G3:G18" si="1">E3*D3</f>
        <v>4.62</v>
      </c>
      <c r="I3" s="64"/>
    </row>
    <row r="4" spans="1:9" s="32" customFormat="1" x14ac:dyDescent="0.35">
      <c r="A4" s="35" t="s">
        <v>27</v>
      </c>
      <c r="B4" s="36">
        <v>43628</v>
      </c>
      <c r="C4" s="33">
        <v>0</v>
      </c>
      <c r="D4" s="48">
        <v>2.31</v>
      </c>
      <c r="E4" s="47">
        <v>2</v>
      </c>
      <c r="F4" s="33">
        <f t="shared" si="0"/>
        <v>0</v>
      </c>
      <c r="G4" s="32">
        <f t="shared" si="1"/>
        <v>4.62</v>
      </c>
      <c r="I4" s="65"/>
    </row>
    <row r="5" spans="1:9" s="17" customFormat="1" x14ac:dyDescent="0.35">
      <c r="A5" s="34" t="s">
        <v>27</v>
      </c>
      <c r="B5" s="44">
        <v>43669</v>
      </c>
      <c r="C5" s="18">
        <v>2.417262</v>
      </c>
      <c r="D5" s="45">
        <v>2.46</v>
      </c>
      <c r="E5" s="46">
        <v>2</v>
      </c>
      <c r="F5" s="18">
        <f t="shared" si="0"/>
        <v>4.834524</v>
      </c>
      <c r="G5" s="17">
        <f t="shared" si="1"/>
        <v>4.92</v>
      </c>
      <c r="I5" s="64"/>
    </row>
    <row r="6" spans="1:9" s="17" customFormat="1" x14ac:dyDescent="0.35">
      <c r="A6" s="34" t="s">
        <v>27</v>
      </c>
      <c r="B6" s="44">
        <v>43670</v>
      </c>
      <c r="C6" s="18">
        <v>2.417262</v>
      </c>
      <c r="D6" s="45">
        <v>2.46</v>
      </c>
      <c r="E6" s="46">
        <v>2</v>
      </c>
      <c r="F6" s="18">
        <f t="shared" si="0"/>
        <v>4.834524</v>
      </c>
      <c r="G6" s="17">
        <f t="shared" si="1"/>
        <v>4.92</v>
      </c>
      <c r="I6" s="64"/>
    </row>
    <row r="7" spans="1:9" s="17" customFormat="1" x14ac:dyDescent="0.35">
      <c r="A7" s="34" t="s">
        <v>27</v>
      </c>
      <c r="B7" s="44">
        <v>43671</v>
      </c>
      <c r="C7" s="18">
        <v>2.417262</v>
      </c>
      <c r="D7" s="45">
        <v>2.46</v>
      </c>
      <c r="E7" s="46">
        <v>2</v>
      </c>
      <c r="F7" s="18">
        <f t="shared" si="0"/>
        <v>4.834524</v>
      </c>
      <c r="G7" s="17">
        <f t="shared" si="1"/>
        <v>4.92</v>
      </c>
      <c r="I7" s="64"/>
    </row>
    <row r="8" spans="1:9" s="17" customFormat="1" x14ac:dyDescent="0.35">
      <c r="A8" s="34" t="s">
        <v>27</v>
      </c>
      <c r="B8" s="44">
        <v>43692</v>
      </c>
      <c r="C8" s="18">
        <v>2.4556979999999999</v>
      </c>
      <c r="D8" s="45">
        <v>2.52</v>
      </c>
      <c r="E8" s="46">
        <v>2</v>
      </c>
      <c r="F8" s="18">
        <f t="shared" si="0"/>
        <v>4.9113959999999999</v>
      </c>
      <c r="G8" s="17">
        <f t="shared" si="1"/>
        <v>5.04</v>
      </c>
      <c r="I8" s="64"/>
    </row>
    <row r="9" spans="1:9" s="43" customFormat="1" x14ac:dyDescent="0.35">
      <c r="A9" s="40" t="s">
        <v>27</v>
      </c>
      <c r="B9" s="66">
        <v>43712</v>
      </c>
      <c r="C9" s="55">
        <v>2.3571849999999999</v>
      </c>
      <c r="D9" s="45">
        <v>2.37</v>
      </c>
      <c r="E9" s="46">
        <v>2</v>
      </c>
      <c r="F9" s="55">
        <f t="shared" si="0"/>
        <v>4.7143699999999997</v>
      </c>
      <c r="G9" s="43">
        <f t="shared" si="1"/>
        <v>4.74</v>
      </c>
      <c r="I9" s="63"/>
    </row>
    <row r="10" spans="1:9" s="32" customFormat="1" x14ac:dyDescent="0.35">
      <c r="A10" s="35" t="s">
        <v>27</v>
      </c>
      <c r="B10" s="36">
        <v>43713</v>
      </c>
      <c r="C10" s="33">
        <v>0</v>
      </c>
      <c r="D10" s="48">
        <v>2.37</v>
      </c>
      <c r="E10" s="47">
        <v>3</v>
      </c>
      <c r="F10" s="33">
        <f t="shared" si="0"/>
        <v>0</v>
      </c>
      <c r="G10" s="32">
        <f t="shared" si="1"/>
        <v>7.11</v>
      </c>
      <c r="I10" s="65"/>
    </row>
    <row r="11" spans="1:9" s="32" customFormat="1" x14ac:dyDescent="0.35">
      <c r="A11" s="35" t="s">
        <v>27</v>
      </c>
      <c r="B11" s="36">
        <v>43731</v>
      </c>
      <c r="C11" s="33">
        <v>0</v>
      </c>
      <c r="D11" s="48">
        <v>2.37</v>
      </c>
      <c r="E11" s="47">
        <v>3</v>
      </c>
      <c r="F11" s="33">
        <f t="shared" si="0"/>
        <v>0</v>
      </c>
      <c r="G11" s="32">
        <f t="shared" si="1"/>
        <v>7.11</v>
      </c>
      <c r="I11" s="65"/>
    </row>
    <row r="12" spans="1:9" s="17" customFormat="1" x14ac:dyDescent="0.35">
      <c r="A12" s="34" t="s">
        <v>27</v>
      </c>
      <c r="B12" s="44">
        <v>43732</v>
      </c>
      <c r="C12" s="18">
        <v>2.3844889999999999</v>
      </c>
      <c r="D12" s="45">
        <v>2.37</v>
      </c>
      <c r="E12" s="46">
        <v>2</v>
      </c>
      <c r="F12" s="18">
        <f t="shared" si="0"/>
        <v>4.7689779999999997</v>
      </c>
      <c r="G12" s="17">
        <f t="shared" si="1"/>
        <v>4.74</v>
      </c>
      <c r="I12" s="64"/>
    </row>
    <row r="13" spans="1:9" s="17" customFormat="1" x14ac:dyDescent="0.35">
      <c r="A13" s="34" t="s">
        <v>27</v>
      </c>
      <c r="B13" s="44">
        <v>43733</v>
      </c>
      <c r="C13" s="18">
        <v>1.988572</v>
      </c>
      <c r="D13" s="45">
        <v>2.37</v>
      </c>
      <c r="E13" s="46">
        <v>3</v>
      </c>
      <c r="F13" s="18">
        <f t="shared" si="0"/>
        <v>5.9657160000000005</v>
      </c>
      <c r="G13" s="17">
        <f t="shared" si="1"/>
        <v>7.11</v>
      </c>
      <c r="I13" s="64"/>
    </row>
    <row r="14" spans="1:9" s="17" customFormat="1" x14ac:dyDescent="0.35">
      <c r="A14" s="34" t="s">
        <v>27</v>
      </c>
      <c r="B14" s="44">
        <v>43759</v>
      </c>
      <c r="C14" s="18">
        <v>2.3588680000000002</v>
      </c>
      <c r="D14" s="45">
        <v>2.2999999999999998</v>
      </c>
      <c r="E14" s="46">
        <v>2</v>
      </c>
      <c r="F14" s="18">
        <f t="shared" si="0"/>
        <v>4.7177360000000004</v>
      </c>
      <c r="G14" s="17">
        <f t="shared" si="1"/>
        <v>4.5999999999999996</v>
      </c>
      <c r="I14" s="64"/>
    </row>
    <row r="15" spans="1:9" s="32" customFormat="1" ht="14.25" customHeight="1" x14ac:dyDescent="0.35">
      <c r="A15" s="34" t="s">
        <v>27</v>
      </c>
      <c r="B15" s="44">
        <v>43760</v>
      </c>
      <c r="C15" s="18">
        <v>1.9618720000000001</v>
      </c>
      <c r="D15" s="45">
        <v>2.2999999999999998</v>
      </c>
      <c r="E15" s="46">
        <v>3</v>
      </c>
      <c r="F15" s="33">
        <f t="shared" si="0"/>
        <v>5.8856160000000006</v>
      </c>
      <c r="G15" s="32">
        <f t="shared" si="1"/>
        <v>6.8999999999999995</v>
      </c>
      <c r="I15" s="64"/>
    </row>
    <row r="16" spans="1:9" s="17" customFormat="1" ht="14.25" customHeight="1" x14ac:dyDescent="0.35">
      <c r="A16" s="34" t="s">
        <v>27</v>
      </c>
      <c r="B16" s="44">
        <v>43761</v>
      </c>
      <c r="C16" s="18">
        <v>2.3588680000000002</v>
      </c>
      <c r="D16" s="45">
        <v>2.2999999999999998</v>
      </c>
      <c r="E16" s="46">
        <v>2</v>
      </c>
      <c r="F16" s="18">
        <f t="shared" si="0"/>
        <v>4.7177360000000004</v>
      </c>
      <c r="G16" s="17">
        <f t="shared" si="1"/>
        <v>4.5999999999999996</v>
      </c>
      <c r="I16" s="64"/>
    </row>
    <row r="17" spans="1:9" s="32" customFormat="1" x14ac:dyDescent="0.35">
      <c r="A17" s="35" t="s">
        <v>27</v>
      </c>
      <c r="B17" s="36">
        <v>43762</v>
      </c>
      <c r="C17" s="33">
        <v>0</v>
      </c>
      <c r="D17" s="48">
        <v>2.2999999999999998</v>
      </c>
      <c r="E17" s="47">
        <v>3</v>
      </c>
      <c r="F17" s="33">
        <f t="shared" si="0"/>
        <v>0</v>
      </c>
      <c r="G17" s="32">
        <f t="shared" si="1"/>
        <v>6.8999999999999995</v>
      </c>
      <c r="I17" s="65"/>
    </row>
    <row r="18" spans="1:9" s="32" customFormat="1" x14ac:dyDescent="0.35">
      <c r="A18" s="35" t="s">
        <v>27</v>
      </c>
      <c r="B18" s="36">
        <v>43763</v>
      </c>
      <c r="C18" s="33">
        <v>0</v>
      </c>
      <c r="D18" s="48">
        <v>2.2999999999999998</v>
      </c>
      <c r="E18" s="47">
        <v>2</v>
      </c>
      <c r="F18" s="33">
        <f t="shared" si="0"/>
        <v>0</v>
      </c>
      <c r="G18" s="32">
        <f t="shared" si="1"/>
        <v>4.5999999999999996</v>
      </c>
      <c r="I18" s="65"/>
    </row>
    <row r="21" spans="1:9" x14ac:dyDescent="0.35">
      <c r="B21" s="31" t="s">
        <v>34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3"/>
  <sheetViews>
    <sheetView tabSelected="1" topLeftCell="A26" workbookViewId="0">
      <selection activeCell="B51" sqref="B51"/>
    </sheetView>
  </sheetViews>
  <sheetFormatPr defaultColWidth="9.1796875" defaultRowHeight="14.5" x14ac:dyDescent="0.35"/>
  <cols>
    <col min="1" max="1" width="46.453125" style="17" bestFit="1" customWidth="1"/>
    <col min="2" max="2" width="12.7265625" style="17" customWidth="1"/>
    <col min="3" max="3" width="23.81640625" style="17" customWidth="1"/>
    <col min="4" max="4" width="57.81640625" style="17" customWidth="1"/>
    <col min="5" max="5" width="27.453125" style="17" customWidth="1"/>
    <col min="6" max="6" width="19.26953125" style="17" customWidth="1"/>
    <col min="7" max="7" width="18.26953125" style="17" customWidth="1"/>
    <col min="8" max="16384" width="9.1796875" style="17"/>
  </cols>
  <sheetData>
    <row r="1" spans="1:12" ht="30" customHeight="1" x14ac:dyDescent="0.35">
      <c r="A1" s="17" t="s">
        <v>20</v>
      </c>
      <c r="B1" s="17">
        <v>2019</v>
      </c>
      <c r="C1" s="17" t="s">
        <v>18</v>
      </c>
      <c r="D1" s="27" t="s">
        <v>9</v>
      </c>
      <c r="E1" s="27" t="s">
        <v>24</v>
      </c>
      <c r="F1" s="27" t="s">
        <v>13</v>
      </c>
      <c r="G1" s="27" t="s">
        <v>14</v>
      </c>
      <c r="H1" s="27"/>
    </row>
    <row r="2" spans="1:12" s="59" customFormat="1" ht="30" customHeight="1" x14ac:dyDescent="0.35">
      <c r="A2" s="43" t="s">
        <v>28</v>
      </c>
      <c r="B2" s="51">
        <v>43579</v>
      </c>
      <c r="C2" s="57">
        <v>0.24434648454189301</v>
      </c>
      <c r="D2" s="55">
        <v>3.46</v>
      </c>
      <c r="E2" s="43">
        <v>2</v>
      </c>
      <c r="F2" s="57">
        <f>C2*E2</f>
        <v>0.48869296908378601</v>
      </c>
      <c r="G2" s="57">
        <f>E2*D2</f>
        <v>6.92</v>
      </c>
      <c r="H2" s="58"/>
      <c r="I2" s="57"/>
    </row>
    <row r="3" spans="1:12" s="31" customFormat="1" ht="30" customHeight="1" x14ac:dyDescent="0.35">
      <c r="A3" s="32" t="s">
        <v>28</v>
      </c>
      <c r="B3" s="52">
        <v>43581</v>
      </c>
      <c r="C3" s="30">
        <v>0</v>
      </c>
      <c r="D3" s="33">
        <v>1.03</v>
      </c>
      <c r="E3" s="32">
        <v>2</v>
      </c>
      <c r="F3" s="30">
        <f t="shared" ref="F3:F46" si="0">C3*E3</f>
        <v>0</v>
      </c>
      <c r="G3" s="30">
        <f t="shared" ref="G3:G46" si="1">E3*D3</f>
        <v>2.06</v>
      </c>
      <c r="H3" s="56"/>
      <c r="I3" s="57"/>
    </row>
    <row r="4" spans="1:12" s="16" customFormat="1" ht="30" customHeight="1" x14ac:dyDescent="0.35">
      <c r="A4" s="17" t="s">
        <v>28</v>
      </c>
      <c r="B4" s="53">
        <v>43626</v>
      </c>
      <c r="C4" s="21">
        <v>0.55913380000000001</v>
      </c>
      <c r="D4" s="55">
        <v>1.38</v>
      </c>
      <c r="E4" s="43">
        <v>2</v>
      </c>
      <c r="F4" s="21">
        <f t="shared" si="0"/>
        <v>1.1182676</v>
      </c>
      <c r="G4" s="21">
        <f t="shared" si="1"/>
        <v>2.76</v>
      </c>
      <c r="H4" s="26"/>
      <c r="I4" s="57"/>
    </row>
    <row r="5" spans="1:12" s="31" customFormat="1" ht="30" customHeight="1" x14ac:dyDescent="0.35">
      <c r="A5" s="32" t="s">
        <v>28</v>
      </c>
      <c r="B5" s="52">
        <v>43628</v>
      </c>
      <c r="C5" s="30">
        <v>0</v>
      </c>
      <c r="D5" s="33">
        <v>2.79</v>
      </c>
      <c r="E5" s="32">
        <v>3</v>
      </c>
      <c r="F5" s="30">
        <f t="shared" si="0"/>
        <v>0</v>
      </c>
      <c r="G5" s="30">
        <f t="shared" si="1"/>
        <v>8.370000000000001</v>
      </c>
      <c r="H5" s="56"/>
      <c r="I5" s="57"/>
    </row>
    <row r="6" spans="1:12" s="31" customFormat="1" ht="30" customHeight="1" x14ac:dyDescent="0.35">
      <c r="A6" s="32" t="s">
        <v>28</v>
      </c>
      <c r="B6" s="52">
        <v>43638</v>
      </c>
      <c r="C6" s="33">
        <v>0</v>
      </c>
      <c r="D6" s="33">
        <v>1.36</v>
      </c>
      <c r="E6" s="32">
        <v>2</v>
      </c>
      <c r="F6" s="33">
        <f t="shared" si="0"/>
        <v>0</v>
      </c>
      <c r="G6" s="33">
        <f t="shared" si="1"/>
        <v>2.72</v>
      </c>
      <c r="H6" s="56"/>
      <c r="I6" s="57"/>
    </row>
    <row r="7" spans="1:12" s="16" customFormat="1" ht="30" customHeight="1" x14ac:dyDescent="0.35">
      <c r="A7" s="17" t="s">
        <v>28</v>
      </c>
      <c r="B7" s="53">
        <v>43639</v>
      </c>
      <c r="C7" s="21">
        <v>0.17346099999999998</v>
      </c>
      <c r="D7" s="55">
        <v>2.2000000000000002</v>
      </c>
      <c r="E7" s="43">
        <v>2</v>
      </c>
      <c r="F7" s="21">
        <f t="shared" si="0"/>
        <v>0.34692199999999995</v>
      </c>
      <c r="G7" s="21">
        <f t="shared" si="1"/>
        <v>4.4000000000000004</v>
      </c>
      <c r="H7" s="17"/>
      <c r="I7" s="57"/>
      <c r="J7" s="17"/>
      <c r="K7" s="17"/>
      <c r="L7" s="17"/>
    </row>
    <row r="8" spans="1:12" s="31" customFormat="1" ht="30" customHeight="1" x14ac:dyDescent="0.35">
      <c r="A8" s="32" t="s">
        <v>28</v>
      </c>
      <c r="B8" s="52">
        <v>43647</v>
      </c>
      <c r="C8" s="33">
        <v>0</v>
      </c>
      <c r="D8" s="33">
        <v>3.07</v>
      </c>
      <c r="E8" s="32">
        <v>2</v>
      </c>
      <c r="F8" s="33">
        <f t="shared" si="0"/>
        <v>0</v>
      </c>
      <c r="G8" s="33">
        <f t="shared" si="1"/>
        <v>6.14</v>
      </c>
      <c r="H8" s="32"/>
      <c r="I8" s="57"/>
      <c r="J8" s="32"/>
      <c r="K8" s="32"/>
      <c r="L8" s="32"/>
    </row>
    <row r="9" spans="1:12" s="32" customFormat="1" ht="16.5" customHeight="1" x14ac:dyDescent="0.35">
      <c r="A9" s="32" t="s">
        <v>28</v>
      </c>
      <c r="B9" s="52">
        <v>43648</v>
      </c>
      <c r="C9" s="33">
        <v>0</v>
      </c>
      <c r="D9" s="33">
        <v>2.39</v>
      </c>
      <c r="E9" s="32">
        <v>2</v>
      </c>
      <c r="F9" s="33">
        <f t="shared" si="0"/>
        <v>0</v>
      </c>
      <c r="G9" s="33">
        <f t="shared" si="1"/>
        <v>4.78</v>
      </c>
      <c r="H9" s="31"/>
      <c r="I9" s="57"/>
      <c r="J9" s="31"/>
      <c r="K9" s="31"/>
      <c r="L9" s="31"/>
    </row>
    <row r="10" spans="1:12" x14ac:dyDescent="0.35">
      <c r="A10" s="17" t="s">
        <v>28</v>
      </c>
      <c r="B10" s="53">
        <v>43658</v>
      </c>
      <c r="C10" s="21">
        <v>0.64902759999999993</v>
      </c>
      <c r="D10" s="55">
        <v>4.3099999999999996</v>
      </c>
      <c r="E10" s="43">
        <v>2</v>
      </c>
      <c r="F10" s="21">
        <f t="shared" si="0"/>
        <v>1.2980551999999999</v>
      </c>
      <c r="G10" s="21">
        <f t="shared" si="1"/>
        <v>8.6199999999999992</v>
      </c>
      <c r="I10" s="57"/>
    </row>
    <row r="11" spans="1:12" s="31" customFormat="1" x14ac:dyDescent="0.35">
      <c r="A11" s="32" t="s">
        <v>28</v>
      </c>
      <c r="B11" s="52">
        <v>43661</v>
      </c>
      <c r="C11" s="30">
        <v>0</v>
      </c>
      <c r="D11" s="33">
        <v>5.75</v>
      </c>
      <c r="E11" s="32">
        <v>2</v>
      </c>
      <c r="F11" s="30">
        <f t="shared" si="0"/>
        <v>0</v>
      </c>
      <c r="G11" s="30">
        <f t="shared" si="1"/>
        <v>11.5</v>
      </c>
      <c r="I11" s="57"/>
    </row>
    <row r="12" spans="1:12" x14ac:dyDescent="0.35">
      <c r="A12" s="17" t="s">
        <v>28</v>
      </c>
      <c r="B12" s="53">
        <v>43668</v>
      </c>
      <c r="C12" s="18">
        <v>5.2718507311073308</v>
      </c>
      <c r="D12" s="55">
        <v>5.5</v>
      </c>
      <c r="E12" s="43">
        <v>3</v>
      </c>
      <c r="F12" s="18">
        <f t="shared" si="0"/>
        <v>15.815552193321992</v>
      </c>
      <c r="G12" s="18">
        <f t="shared" si="1"/>
        <v>16.5</v>
      </c>
      <c r="I12" s="57"/>
    </row>
    <row r="13" spans="1:12" x14ac:dyDescent="0.35">
      <c r="A13" s="17" t="s">
        <v>28</v>
      </c>
      <c r="B13" s="53">
        <v>43669</v>
      </c>
      <c r="C13" s="18">
        <v>7.7183687667259218</v>
      </c>
      <c r="D13" s="55">
        <v>6.85</v>
      </c>
      <c r="E13" s="43">
        <v>3</v>
      </c>
      <c r="F13" s="18">
        <f t="shared" si="0"/>
        <v>23.155106300177764</v>
      </c>
      <c r="G13" s="18">
        <f t="shared" si="1"/>
        <v>20.549999999999997</v>
      </c>
      <c r="I13" s="57"/>
    </row>
    <row r="14" spans="1:12" x14ac:dyDescent="0.35">
      <c r="A14" s="17" t="s">
        <v>28</v>
      </c>
      <c r="B14" s="53">
        <v>43670</v>
      </c>
      <c r="C14" s="18">
        <v>7.8610351970378876</v>
      </c>
      <c r="D14" s="55">
        <v>6.96</v>
      </c>
      <c r="E14" s="43">
        <v>2</v>
      </c>
      <c r="F14" s="18">
        <f t="shared" si="0"/>
        <v>15.722070394075775</v>
      </c>
      <c r="G14" s="18">
        <f t="shared" si="1"/>
        <v>13.92</v>
      </c>
      <c r="H14" s="16"/>
      <c r="I14" s="57"/>
      <c r="J14" s="16"/>
      <c r="K14" s="16"/>
      <c r="L14" s="16"/>
    </row>
    <row r="15" spans="1:12" s="32" customFormat="1" x14ac:dyDescent="0.35">
      <c r="A15" s="32" t="s">
        <v>28</v>
      </c>
      <c r="B15" s="52">
        <v>43671</v>
      </c>
      <c r="C15" s="30">
        <v>0</v>
      </c>
      <c r="D15" s="33">
        <v>7.6</v>
      </c>
      <c r="E15" s="32">
        <v>2</v>
      </c>
      <c r="F15" s="30">
        <f t="shared" si="0"/>
        <v>0</v>
      </c>
      <c r="G15" s="30">
        <f t="shared" si="1"/>
        <v>15.2</v>
      </c>
      <c r="I15" s="57"/>
    </row>
    <row r="16" spans="1:12" s="32" customFormat="1" x14ac:dyDescent="0.35">
      <c r="A16" s="32" t="s">
        <v>28</v>
      </c>
      <c r="B16" s="52">
        <v>43672</v>
      </c>
      <c r="C16" s="30">
        <v>0</v>
      </c>
      <c r="D16" s="33">
        <v>6.78</v>
      </c>
      <c r="E16" s="32">
        <v>2</v>
      </c>
      <c r="F16" s="30">
        <f t="shared" si="0"/>
        <v>0</v>
      </c>
      <c r="G16" s="30">
        <f t="shared" si="1"/>
        <v>13.56</v>
      </c>
      <c r="I16" s="57"/>
    </row>
    <row r="17" spans="1:12" s="32" customFormat="1" ht="14.25" customHeight="1" x14ac:dyDescent="0.35">
      <c r="A17" s="32" t="s">
        <v>28</v>
      </c>
      <c r="B17" s="52">
        <v>43674</v>
      </c>
      <c r="C17" s="33">
        <v>0</v>
      </c>
      <c r="D17" s="33">
        <v>6.8</v>
      </c>
      <c r="E17" s="32">
        <v>2</v>
      </c>
      <c r="F17" s="33">
        <f t="shared" si="0"/>
        <v>0</v>
      </c>
      <c r="G17" s="33">
        <f t="shared" si="1"/>
        <v>13.6</v>
      </c>
      <c r="H17" s="31"/>
      <c r="I17" s="57"/>
      <c r="J17" s="31"/>
      <c r="K17" s="31"/>
      <c r="L17" s="31"/>
    </row>
    <row r="18" spans="1:12" x14ac:dyDescent="0.35">
      <c r="A18" s="17" t="s">
        <v>28</v>
      </c>
      <c r="B18" s="53">
        <v>43675</v>
      </c>
      <c r="C18" s="18">
        <v>4.5591508357673645</v>
      </c>
      <c r="D18" s="55">
        <v>5.56</v>
      </c>
      <c r="E18" s="43">
        <v>2</v>
      </c>
      <c r="F18" s="18">
        <f t="shared" si="0"/>
        <v>9.1183016715347289</v>
      </c>
      <c r="G18" s="18">
        <f t="shared" si="1"/>
        <v>11.12</v>
      </c>
      <c r="I18" s="57"/>
    </row>
    <row r="19" spans="1:12" s="16" customFormat="1" x14ac:dyDescent="0.35">
      <c r="A19" s="17" t="s">
        <v>28</v>
      </c>
      <c r="B19" s="53">
        <v>43681</v>
      </c>
      <c r="C19" s="18">
        <v>5.7451569399482736</v>
      </c>
      <c r="D19" s="55">
        <v>5.87</v>
      </c>
      <c r="E19" s="43">
        <v>2</v>
      </c>
      <c r="F19" s="18">
        <f t="shared" si="0"/>
        <v>11.490313879896547</v>
      </c>
      <c r="G19" s="18">
        <f t="shared" si="1"/>
        <v>11.74</v>
      </c>
      <c r="H19" s="17" t="s">
        <v>7</v>
      </c>
      <c r="I19" s="57"/>
      <c r="J19" s="17"/>
      <c r="K19" s="17"/>
      <c r="L19" s="17"/>
    </row>
    <row r="20" spans="1:12" x14ac:dyDescent="0.35">
      <c r="A20" s="17" t="s">
        <v>28</v>
      </c>
      <c r="B20" s="53">
        <v>43682</v>
      </c>
      <c r="C20" s="18">
        <v>5.3135059349037173</v>
      </c>
      <c r="D20" s="55">
        <v>5.89</v>
      </c>
      <c r="E20" s="43">
        <v>2</v>
      </c>
      <c r="F20" s="18">
        <f t="shared" si="0"/>
        <v>10.627011869807435</v>
      </c>
      <c r="G20" s="18">
        <f t="shared" si="1"/>
        <v>11.78</v>
      </c>
      <c r="H20" s="17" t="s">
        <v>7</v>
      </c>
      <c r="I20" s="57"/>
    </row>
    <row r="21" spans="1:12" x14ac:dyDescent="0.35">
      <c r="A21" s="17" t="s">
        <v>28</v>
      </c>
      <c r="B21" s="53">
        <v>43683</v>
      </c>
      <c r="C21" s="18">
        <v>5.769670966656494</v>
      </c>
      <c r="D21" s="55">
        <v>5.71</v>
      </c>
      <c r="E21" s="43">
        <v>2</v>
      </c>
      <c r="F21" s="18">
        <f t="shared" si="0"/>
        <v>11.539341933312988</v>
      </c>
      <c r="G21" s="18">
        <f t="shared" si="1"/>
        <v>11.42</v>
      </c>
      <c r="I21" s="57"/>
      <c r="L21" s="17" t="s">
        <v>7</v>
      </c>
    </row>
    <row r="22" spans="1:12" x14ac:dyDescent="0.35">
      <c r="A22" s="17" t="s">
        <v>28</v>
      </c>
      <c r="B22" s="53">
        <v>43688</v>
      </c>
      <c r="C22" s="18">
        <v>0.11387340000000001</v>
      </c>
      <c r="D22" s="55">
        <v>4.9400000000000004</v>
      </c>
      <c r="E22" s="43">
        <v>2</v>
      </c>
      <c r="F22" s="18">
        <f t="shared" si="0"/>
        <v>0.22774680000000003</v>
      </c>
      <c r="G22" s="18">
        <f t="shared" si="1"/>
        <v>9.8800000000000008</v>
      </c>
      <c r="I22" s="57"/>
    </row>
    <row r="23" spans="1:12" x14ac:dyDescent="0.35">
      <c r="A23" s="17" t="s">
        <v>28</v>
      </c>
      <c r="B23" s="53">
        <v>43691</v>
      </c>
      <c r="C23" s="18">
        <v>5.0292956888153073</v>
      </c>
      <c r="D23" s="55">
        <v>5.85</v>
      </c>
      <c r="E23" s="43">
        <v>2</v>
      </c>
      <c r="F23" s="18">
        <f t="shared" si="0"/>
        <v>10.058591377630615</v>
      </c>
      <c r="G23" s="18">
        <f t="shared" si="1"/>
        <v>11.7</v>
      </c>
      <c r="I23" s="57"/>
    </row>
    <row r="24" spans="1:12" x14ac:dyDescent="0.35">
      <c r="A24" s="17" t="s">
        <v>28</v>
      </c>
      <c r="B24" s="53">
        <v>43692</v>
      </c>
      <c r="C24" s="18">
        <v>5.0436416890640263</v>
      </c>
      <c r="D24" s="55">
        <v>5.72</v>
      </c>
      <c r="E24" s="43">
        <v>2</v>
      </c>
      <c r="F24" s="18">
        <f t="shared" si="0"/>
        <v>10.087283378128053</v>
      </c>
      <c r="G24" s="18">
        <f t="shared" si="1"/>
        <v>11.44</v>
      </c>
      <c r="I24" s="57"/>
    </row>
    <row r="25" spans="1:12" s="32" customFormat="1" x14ac:dyDescent="0.35">
      <c r="A25" s="32" t="s">
        <v>28</v>
      </c>
      <c r="B25" s="52">
        <v>43693</v>
      </c>
      <c r="C25" s="33">
        <v>0</v>
      </c>
      <c r="D25" s="33">
        <v>5.14</v>
      </c>
      <c r="E25" s="32">
        <v>2</v>
      </c>
      <c r="F25" s="33">
        <f t="shared" si="0"/>
        <v>0</v>
      </c>
      <c r="G25" s="33">
        <f t="shared" si="1"/>
        <v>10.28</v>
      </c>
      <c r="I25" s="57"/>
    </row>
    <row r="26" spans="1:12" s="32" customFormat="1" x14ac:dyDescent="0.35">
      <c r="A26" s="32" t="s">
        <v>28</v>
      </c>
      <c r="B26" s="52">
        <v>43698</v>
      </c>
      <c r="C26" s="33">
        <v>0</v>
      </c>
      <c r="D26" s="33">
        <v>5.64</v>
      </c>
      <c r="E26" s="32">
        <v>2</v>
      </c>
      <c r="F26" s="33">
        <f t="shared" si="0"/>
        <v>0</v>
      </c>
      <c r="G26" s="33">
        <f t="shared" si="1"/>
        <v>11.28</v>
      </c>
      <c r="I26" s="57"/>
    </row>
    <row r="27" spans="1:12" s="32" customFormat="1" x14ac:dyDescent="0.35">
      <c r="A27" s="32" t="s">
        <v>28</v>
      </c>
      <c r="B27" s="52">
        <v>43699</v>
      </c>
      <c r="C27" s="33">
        <v>0</v>
      </c>
      <c r="D27" s="33">
        <v>5.29</v>
      </c>
      <c r="E27" s="32">
        <v>2</v>
      </c>
      <c r="F27" s="33">
        <f t="shared" si="0"/>
        <v>0</v>
      </c>
      <c r="G27" s="33">
        <f t="shared" si="1"/>
        <v>10.58</v>
      </c>
      <c r="I27" s="57"/>
    </row>
    <row r="28" spans="1:12" s="32" customFormat="1" x14ac:dyDescent="0.35">
      <c r="A28" s="32" t="s">
        <v>28</v>
      </c>
      <c r="B28" s="52">
        <v>43700</v>
      </c>
      <c r="C28" s="33">
        <v>0</v>
      </c>
      <c r="D28" s="33">
        <v>4.91</v>
      </c>
      <c r="E28" s="32">
        <v>2</v>
      </c>
      <c r="F28" s="33">
        <f t="shared" si="0"/>
        <v>0</v>
      </c>
      <c r="G28" s="33">
        <f t="shared" si="1"/>
        <v>9.82</v>
      </c>
      <c r="I28" s="57"/>
    </row>
    <row r="29" spans="1:12" s="32" customFormat="1" x14ac:dyDescent="0.35">
      <c r="A29" s="32" t="s">
        <v>28</v>
      </c>
      <c r="B29" s="52">
        <v>43701</v>
      </c>
      <c r="C29" s="33">
        <v>0</v>
      </c>
      <c r="D29" s="33">
        <v>5.2</v>
      </c>
      <c r="E29" s="32">
        <v>2</v>
      </c>
      <c r="F29" s="33">
        <f t="shared" si="0"/>
        <v>0</v>
      </c>
      <c r="G29" s="33">
        <f t="shared" si="1"/>
        <v>10.4</v>
      </c>
      <c r="I29" s="57"/>
    </row>
    <row r="30" spans="1:12" x14ac:dyDescent="0.35">
      <c r="A30" s="17" t="s">
        <v>28</v>
      </c>
      <c r="B30" s="53">
        <v>43703</v>
      </c>
      <c r="C30" s="18">
        <v>6.5311124662111277</v>
      </c>
      <c r="D30" s="55">
        <v>6.94</v>
      </c>
      <c r="E30" s="43">
        <v>2</v>
      </c>
      <c r="F30" s="18">
        <f t="shared" si="0"/>
        <v>13.062224932422255</v>
      </c>
      <c r="G30" s="18">
        <f t="shared" si="1"/>
        <v>13.88</v>
      </c>
      <c r="I30" s="57"/>
    </row>
    <row r="31" spans="1:12" x14ac:dyDescent="0.35">
      <c r="A31" s="17" t="s">
        <v>28</v>
      </c>
      <c r="B31" s="53">
        <v>43704</v>
      </c>
      <c r="C31" s="18">
        <v>5.8507097193912498</v>
      </c>
      <c r="D31" s="55">
        <v>6.05</v>
      </c>
      <c r="E31" s="43">
        <v>2</v>
      </c>
      <c r="F31" s="18">
        <f t="shared" si="0"/>
        <v>11.7014194387825</v>
      </c>
      <c r="G31" s="18">
        <f t="shared" si="1"/>
        <v>12.1</v>
      </c>
      <c r="H31" s="16"/>
      <c r="I31" s="57"/>
      <c r="J31" s="16"/>
      <c r="K31" s="16"/>
      <c r="L31" s="16"/>
    </row>
    <row r="32" spans="1:12" s="32" customFormat="1" x14ac:dyDescent="0.35">
      <c r="A32" s="32" t="s">
        <v>28</v>
      </c>
      <c r="B32" s="52">
        <v>43705</v>
      </c>
      <c r="C32" s="30">
        <v>0</v>
      </c>
      <c r="D32" s="33">
        <v>5.92</v>
      </c>
      <c r="E32" s="32">
        <v>2</v>
      </c>
      <c r="F32" s="30">
        <f t="shared" si="0"/>
        <v>0</v>
      </c>
      <c r="G32" s="30">
        <f t="shared" si="1"/>
        <v>11.84</v>
      </c>
      <c r="I32" s="57"/>
    </row>
    <row r="33" spans="1:12" s="32" customFormat="1" x14ac:dyDescent="0.35">
      <c r="A33" s="32" t="s">
        <v>28</v>
      </c>
      <c r="B33" s="52">
        <v>43706</v>
      </c>
      <c r="C33" s="30">
        <v>0</v>
      </c>
      <c r="D33" s="33">
        <v>6</v>
      </c>
      <c r="E33" s="32">
        <v>2</v>
      </c>
      <c r="F33" s="30">
        <f t="shared" si="0"/>
        <v>0</v>
      </c>
      <c r="G33" s="30">
        <f t="shared" si="1"/>
        <v>12</v>
      </c>
      <c r="I33" s="57"/>
    </row>
    <row r="34" spans="1:12" x14ac:dyDescent="0.35">
      <c r="A34" s="17" t="s">
        <v>28</v>
      </c>
      <c r="B34" s="53">
        <v>43712</v>
      </c>
      <c r="C34" s="18">
        <v>10.52024386525879</v>
      </c>
      <c r="D34" s="55">
        <v>8.73</v>
      </c>
      <c r="E34" s="43">
        <v>3</v>
      </c>
      <c r="F34" s="18">
        <f t="shared" si="0"/>
        <v>31.560731595776367</v>
      </c>
      <c r="G34" s="18">
        <f t="shared" si="1"/>
        <v>26.19</v>
      </c>
      <c r="I34" s="57"/>
      <c r="K34" s="17" t="s">
        <v>7</v>
      </c>
    </row>
    <row r="35" spans="1:12" x14ac:dyDescent="0.35">
      <c r="A35" s="17" t="s">
        <v>28</v>
      </c>
      <c r="B35" s="53">
        <v>43713</v>
      </c>
      <c r="C35" s="18">
        <v>8.2318542171180731</v>
      </c>
      <c r="D35" s="55">
        <v>7.84</v>
      </c>
      <c r="E35" s="43">
        <v>2</v>
      </c>
      <c r="F35" s="18">
        <f t="shared" si="0"/>
        <v>16.463708434236146</v>
      </c>
      <c r="G35" s="18">
        <f t="shared" si="1"/>
        <v>15.68</v>
      </c>
      <c r="I35" s="57"/>
    </row>
    <row r="36" spans="1:12" x14ac:dyDescent="0.35">
      <c r="A36" s="17" t="s">
        <v>28</v>
      </c>
      <c r="B36" s="53">
        <v>43714</v>
      </c>
      <c r="C36" s="18">
        <v>9.4606464810058597</v>
      </c>
      <c r="D36" s="55">
        <v>7.16</v>
      </c>
      <c r="E36" s="43">
        <v>2</v>
      </c>
      <c r="F36" s="18">
        <f t="shared" si="0"/>
        <v>18.921292962011719</v>
      </c>
      <c r="G36" s="18">
        <f t="shared" si="1"/>
        <v>14.32</v>
      </c>
      <c r="I36" s="57"/>
    </row>
    <row r="37" spans="1:12" s="32" customFormat="1" x14ac:dyDescent="0.35">
      <c r="A37" s="32" t="s">
        <v>28</v>
      </c>
      <c r="B37" s="52">
        <v>43721</v>
      </c>
      <c r="C37" s="33">
        <v>0</v>
      </c>
      <c r="D37" s="33">
        <v>6.29</v>
      </c>
      <c r="E37" s="32">
        <v>2</v>
      </c>
      <c r="F37" s="33">
        <f t="shared" si="0"/>
        <v>0</v>
      </c>
      <c r="G37" s="33">
        <f t="shared" si="1"/>
        <v>12.58</v>
      </c>
      <c r="I37" s="57"/>
    </row>
    <row r="38" spans="1:12" x14ac:dyDescent="0.35">
      <c r="A38" s="17" t="s">
        <v>28</v>
      </c>
      <c r="B38" s="53">
        <v>43731</v>
      </c>
      <c r="C38" s="18">
        <v>3.1585143208503723</v>
      </c>
      <c r="D38" s="55">
        <v>7.77</v>
      </c>
      <c r="E38" s="43">
        <v>3</v>
      </c>
      <c r="F38" s="18">
        <f t="shared" si="0"/>
        <v>9.4755429625511169</v>
      </c>
      <c r="G38" s="18">
        <f t="shared" si="1"/>
        <v>23.31</v>
      </c>
      <c r="I38" s="57"/>
      <c r="K38" s="17" t="s">
        <v>7</v>
      </c>
    </row>
    <row r="39" spans="1:12" x14ac:dyDescent="0.35">
      <c r="A39" s="17" t="s">
        <v>28</v>
      </c>
      <c r="B39" s="53">
        <v>43732</v>
      </c>
      <c r="C39" s="18">
        <v>2.7385344505310059</v>
      </c>
      <c r="D39" s="55">
        <v>5.45</v>
      </c>
      <c r="E39" s="43">
        <v>2</v>
      </c>
      <c r="F39" s="18">
        <f t="shared" si="0"/>
        <v>5.4770689010620117</v>
      </c>
      <c r="G39" s="18">
        <f t="shared" si="1"/>
        <v>10.9</v>
      </c>
      <c r="I39" s="57"/>
    </row>
    <row r="40" spans="1:12" x14ac:dyDescent="0.35">
      <c r="A40" s="17" t="s">
        <v>28</v>
      </c>
      <c r="B40" s="53">
        <v>43733</v>
      </c>
      <c r="C40" s="68">
        <v>2.7516922950744629</v>
      </c>
      <c r="D40" s="55">
        <v>5.84</v>
      </c>
      <c r="E40" s="43">
        <v>2</v>
      </c>
      <c r="F40" s="18">
        <f t="shared" si="0"/>
        <v>5.5033845901489258</v>
      </c>
      <c r="G40" s="18">
        <f t="shared" si="1"/>
        <v>11.68</v>
      </c>
      <c r="I40" s="57"/>
    </row>
    <row r="41" spans="1:12" x14ac:dyDescent="0.35">
      <c r="A41" s="17" t="s">
        <v>28</v>
      </c>
      <c r="B41" s="53">
        <v>43745</v>
      </c>
      <c r="C41" s="18">
        <v>0.23080401122570038</v>
      </c>
      <c r="D41" s="55">
        <v>5.0199999999999996</v>
      </c>
      <c r="E41" s="43">
        <v>2</v>
      </c>
      <c r="F41" s="18">
        <f t="shared" si="0"/>
        <v>0.46160802245140076</v>
      </c>
      <c r="G41" s="18">
        <f t="shared" si="1"/>
        <v>10.039999999999999</v>
      </c>
      <c r="I41" s="57"/>
    </row>
    <row r="42" spans="1:12" x14ac:dyDescent="0.35">
      <c r="A42" s="17" t="s">
        <v>28</v>
      </c>
      <c r="B42" s="53">
        <v>43759</v>
      </c>
      <c r="C42" s="18">
        <v>0.57764264756317141</v>
      </c>
      <c r="D42" s="55">
        <v>8.1</v>
      </c>
      <c r="E42" s="43">
        <v>2</v>
      </c>
      <c r="F42" s="18">
        <f t="shared" si="0"/>
        <v>1.1552852951263428</v>
      </c>
      <c r="G42" s="18">
        <f t="shared" si="1"/>
        <v>16.2</v>
      </c>
      <c r="I42" s="57"/>
    </row>
    <row r="43" spans="1:12" s="16" customFormat="1" x14ac:dyDescent="0.35">
      <c r="A43" s="17" t="s">
        <v>28</v>
      </c>
      <c r="B43" s="53">
        <v>43760</v>
      </c>
      <c r="C43" s="18">
        <v>2.1718488024780274</v>
      </c>
      <c r="D43" s="55">
        <v>9.94</v>
      </c>
      <c r="E43" s="43">
        <v>3</v>
      </c>
      <c r="F43" s="18">
        <f t="shared" si="0"/>
        <v>6.5155464074340816</v>
      </c>
      <c r="G43" s="18">
        <f t="shared" si="1"/>
        <v>29.82</v>
      </c>
      <c r="H43" s="17"/>
      <c r="I43" s="57"/>
      <c r="J43" s="17"/>
      <c r="K43" s="17"/>
      <c r="L43" s="17"/>
    </row>
    <row r="44" spans="1:12" s="16" customFormat="1" x14ac:dyDescent="0.35">
      <c r="A44" s="17" t="s">
        <v>28</v>
      </c>
      <c r="B44" s="53">
        <v>43761</v>
      </c>
      <c r="C44" s="18">
        <v>0.35639378428459167</v>
      </c>
      <c r="D44" s="55">
        <v>7.68</v>
      </c>
      <c r="E44" s="43">
        <v>2</v>
      </c>
      <c r="F44" s="18">
        <f t="shared" si="0"/>
        <v>0.71278756856918335</v>
      </c>
      <c r="G44" s="18">
        <f t="shared" si="1"/>
        <v>15.36</v>
      </c>
      <c r="H44" s="17"/>
      <c r="I44" s="57"/>
      <c r="J44" s="17"/>
      <c r="K44" s="17"/>
      <c r="L44" s="17"/>
    </row>
    <row r="45" spans="1:12" x14ac:dyDescent="0.35">
      <c r="A45" s="17" t="s">
        <v>28</v>
      </c>
      <c r="B45" s="53">
        <v>43762</v>
      </c>
      <c r="C45" s="18">
        <v>0.75611072778701782</v>
      </c>
      <c r="D45" s="55">
        <v>10.39</v>
      </c>
      <c r="E45" s="43">
        <v>2</v>
      </c>
      <c r="F45" s="18">
        <f t="shared" si="0"/>
        <v>1.5122214555740356</v>
      </c>
      <c r="G45" s="18">
        <f t="shared" si="1"/>
        <v>20.78</v>
      </c>
      <c r="I45" s="57"/>
    </row>
    <row r="46" spans="1:12" s="32" customFormat="1" x14ac:dyDescent="0.35">
      <c r="A46" s="32" t="s">
        <v>28</v>
      </c>
      <c r="B46" s="52">
        <v>43763</v>
      </c>
      <c r="C46" s="33">
        <v>0</v>
      </c>
      <c r="D46" s="33">
        <v>11</v>
      </c>
      <c r="E46" s="32">
        <v>2</v>
      </c>
      <c r="F46" s="33">
        <f t="shared" si="0"/>
        <v>0</v>
      </c>
      <c r="G46" s="33">
        <f t="shared" si="1"/>
        <v>22</v>
      </c>
      <c r="I46" s="57"/>
    </row>
    <row r="47" spans="1:12" x14ac:dyDescent="0.35">
      <c r="I47" s="16"/>
    </row>
    <row r="48" spans="1:12" x14ac:dyDescent="0.35">
      <c r="I48" s="16"/>
    </row>
    <row r="49" spans="1:12" x14ac:dyDescent="0.35">
      <c r="E49" s="54"/>
    </row>
    <row r="50" spans="1:12" s="15" customFormat="1" x14ac:dyDescent="0.35">
      <c r="A50" s="17"/>
      <c r="B50" s="17"/>
      <c r="C50" s="17"/>
      <c r="D50" s="17"/>
      <c r="E50" s="54"/>
      <c r="F50" s="17"/>
      <c r="G50" s="17"/>
      <c r="H50" s="17"/>
      <c r="I50" s="17"/>
      <c r="J50" s="17"/>
      <c r="K50" s="17"/>
      <c r="L50" s="17"/>
    </row>
    <row r="51" spans="1:12" x14ac:dyDescent="0.35">
      <c r="A51" s="15"/>
      <c r="B51" s="31" t="s">
        <v>34</v>
      </c>
      <c r="C51" s="16"/>
      <c r="D51" s="16"/>
      <c r="F51" s="15"/>
      <c r="G51" s="15"/>
      <c r="H51" s="15"/>
      <c r="J51" s="15"/>
      <c r="K51" s="15"/>
      <c r="L51" s="15"/>
    </row>
    <row r="53" spans="1:12" x14ac:dyDescent="0.35">
      <c r="I53" s="15"/>
    </row>
  </sheetData>
  <sortState xmlns:xlrd2="http://schemas.microsoft.com/office/spreadsheetml/2017/richdata2" ref="A2:G56">
    <sortCondition ref="B2:B56"/>
    <sortCondition ref="A2:A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CBP DO 11-7 Available Capacity</vt:lpstr>
      <vt:lpstr>CBP DA 11-7 Available Capacity </vt:lpstr>
      <vt:lpstr>CBP DA 1-9 Available Capacity</vt:lpstr>
      <vt:lpstr>CBP DO 1-9 Available Capacity</vt:lpstr>
      <vt:lpstr>SSP Available Capacity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2020-04-28T15:52:27Z</dcterms:modified>
</cp:coreProperties>
</file>